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defaultThemeVersion="124226"/>
  <xr:revisionPtr revIDLastSave="0" documentId="13_ncr:1_{67B9F597-ED11-40AE-859E-C903EDD03FE9}" xr6:coauthVersionLast="36" xr6:coauthVersionMax="36" xr10:uidLastSave="{00000000-0000-0000-0000-000000000000}"/>
  <bookViews>
    <workbookView xWindow="0" yWindow="0" windowWidth="15120" windowHeight="7485" activeTab="1" xr2:uid="{00000000-000D-0000-FFFF-FFFF00000000}"/>
  </bookViews>
  <sheets>
    <sheet name="Matriz de riesgos" sheetId="8" r:id="rId1"/>
    <sheet name="PLAN DE ACCIÓN" sheetId="10" r:id="rId2"/>
  </sheets>
  <externalReferences>
    <externalReference r:id="rId3"/>
  </externalReferences>
  <definedNames>
    <definedName name="acciones">[1]Análisis!$AO$13:$BN$39</definedName>
    <definedName name="_xlnm.Print_Area" localSheetId="0">'Matriz de riesgos'!$B$1:$N$34</definedName>
    <definedName name="mprioridad">[1]Análisis!$AI$35:$AM$39</definedName>
    <definedName name="_xlnm.Print_Titles" localSheetId="0">'Matriz de riesgos'!$11:$12</definedName>
    <definedName name="_xlnm.Print_Titles" localSheetId="1">'PLAN DE ACCIÓN'!$8:$9</definedName>
    <definedName name="zona_riesgo">[1]Análisis!$AH$16:$AL$20</definedName>
  </definedNames>
  <calcPr calcId="191029"/>
</workbook>
</file>

<file path=xl/calcChain.xml><?xml version="1.0" encoding="utf-8"?>
<calcChain xmlns="http://schemas.openxmlformats.org/spreadsheetml/2006/main">
  <c r="L26" i="8" l="1"/>
  <c r="M26" i="8" s="1"/>
  <c r="N26" i="8" s="1"/>
  <c r="K26" i="8"/>
  <c r="H26" i="8"/>
  <c r="F26" i="8"/>
  <c r="M25" i="8"/>
  <c r="N25" i="8" s="1"/>
  <c r="L25" i="8"/>
  <c r="K25" i="8"/>
  <c r="H25" i="8"/>
  <c r="F25" i="8"/>
  <c r="K23" i="8"/>
  <c r="H23" i="8"/>
  <c r="F23" i="8"/>
  <c r="L27" i="8" l="1"/>
  <c r="M27" i="8" s="1"/>
  <c r="N27" i="8" s="1"/>
  <c r="K27" i="8"/>
  <c r="H27" i="8"/>
  <c r="F27" i="8"/>
  <c r="L28" i="8" l="1"/>
  <c r="M28" i="8" s="1"/>
  <c r="N28" i="8" s="1"/>
  <c r="K28" i="8"/>
  <c r="H28" i="8"/>
  <c r="F28" i="8"/>
  <c r="L24" i="8"/>
  <c r="M24" i="8" s="1"/>
  <c r="N24" i="8" s="1"/>
  <c r="K24" i="8"/>
  <c r="H24" i="8"/>
  <c r="F24" i="8"/>
  <c r="L23" i="8"/>
  <c r="M23" i="8" s="1"/>
  <c r="N23" i="8" s="1"/>
  <c r="H21" i="8"/>
  <c r="F21" i="8"/>
  <c r="H20" i="8"/>
  <c r="F20" i="8"/>
  <c r="H19" i="8"/>
  <c r="F19" i="8"/>
  <c r="H18" i="8"/>
  <c r="F18" i="8"/>
  <c r="H17" i="8"/>
  <c r="F17" i="8"/>
  <c r="L16" i="8"/>
  <c r="M16" i="8" s="1"/>
  <c r="N16" i="8" s="1"/>
  <c r="K16" i="8"/>
  <c r="H16" i="8"/>
  <c r="F16" i="8"/>
  <c r="H15" i="8"/>
  <c r="F15" i="8"/>
  <c r="L14" i="8"/>
  <c r="M14" i="8" s="1"/>
  <c r="N14" i="8" s="1"/>
  <c r="K14" i="8"/>
  <c r="H14" i="8"/>
  <c r="F14" i="8"/>
  <c r="L21" i="8"/>
  <c r="M21" i="8" s="1"/>
  <c r="N21" i="8" s="1"/>
  <c r="K21" i="8"/>
  <c r="L20" i="8"/>
  <c r="M20" i="8" s="1"/>
  <c r="N20" i="8" s="1"/>
  <c r="K20" i="8"/>
  <c r="L19" i="8"/>
  <c r="M19" i="8" s="1"/>
  <c r="N19" i="8" s="1"/>
  <c r="K19" i="8"/>
  <c r="L18" i="8"/>
  <c r="M18" i="8" s="1"/>
  <c r="N18" i="8" s="1"/>
  <c r="K18" i="8"/>
  <c r="L17" i="8"/>
  <c r="M17" i="8" s="1"/>
  <c r="N17" i="8" s="1"/>
  <c r="K17" i="8"/>
  <c r="L15" i="8"/>
  <c r="M15" i="8" s="1"/>
  <c r="N15" i="8" s="1"/>
  <c r="K15" i="8"/>
  <c r="L22" i="8"/>
  <c r="M22" i="8" s="1"/>
  <c r="N22" i="8" s="1"/>
  <c r="K22" i="8"/>
  <c r="H22" i="8"/>
  <c r="F22" i="8"/>
  <c r="L13" i="8"/>
  <c r="M13" i="8" s="1"/>
  <c r="N13" i="8" s="1"/>
  <c r="K13" i="8"/>
  <c r="H13" i="8"/>
  <c r="F1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1" authorId="0" shapeId="0" xr:uid="{00000000-0006-0000-0000-000001000000}">
      <text>
        <r>
          <rPr>
            <b/>
            <sz val="9"/>
            <color indexed="81"/>
            <rFont val="Tahoma"/>
            <family val="2"/>
          </rPr>
          <t>Autor:</t>
        </r>
        <r>
          <rPr>
            <sz val="9"/>
            <color indexed="81"/>
            <rFont val="Tahoma"/>
            <family val="2"/>
          </rPr>
          <t xml:space="preserve">
Describa las necesidades o expectativas implícitas u obligatorias para la prestación de un servicio.</t>
        </r>
      </text>
    </comment>
    <comment ref="C11" authorId="0" shapeId="0" xr:uid="{00000000-0006-0000-0000-000002000000}">
      <text>
        <r>
          <rPr>
            <b/>
            <sz val="9"/>
            <color indexed="81"/>
            <rFont val="Tahoma"/>
            <family val="2"/>
          </rPr>
          <t xml:space="preserve">Autor:
</t>
        </r>
        <r>
          <rPr>
            <sz val="9"/>
            <color indexed="81"/>
            <rFont val="Tahoma"/>
            <family val="2"/>
          </rPr>
          <t>El posible incumplimiento del requisito en la prestación de un servicio.</t>
        </r>
      </text>
    </comment>
    <comment ref="D11" authorId="0" shapeId="0" xr:uid="{00000000-0006-0000-0000-000003000000}">
      <text>
        <r>
          <rPr>
            <b/>
            <sz val="9"/>
            <color indexed="81"/>
            <rFont val="Tahoma"/>
            <family val="2"/>
          </rPr>
          <t>Autor:</t>
        </r>
        <r>
          <rPr>
            <sz val="9"/>
            <color indexed="81"/>
            <rFont val="Tahoma"/>
            <family val="2"/>
          </rPr>
          <t xml:space="preserve">
El qué y por qué de la presencia del posible peligro o evento que puede ocurrir.
Puede utilizar las siguientes herramientas:
- Lluvia de ideas
- 5 por qué
- Espina de Pescado
- Entre otras
</t>
        </r>
      </text>
    </comment>
    <comment ref="E11" authorId="0" shapeId="0" xr:uid="{00000000-0006-0000-0000-000004000000}">
      <text>
        <r>
          <rPr>
            <b/>
            <sz val="9"/>
            <color indexed="81"/>
            <rFont val="Tahoma"/>
            <family val="2"/>
          </rPr>
          <t>Autor:</t>
        </r>
        <r>
          <rPr>
            <sz val="9"/>
            <color indexed="81"/>
            <rFont val="Tahoma"/>
            <family val="2"/>
          </rPr>
          <t xml:space="preserve">
1= Remota probabilidad de ocurrencia. Sería irrazonable esperar que se produjera el fallo.                       
2 ó 3 = Baja probabilidad de ocurrencia. Ocasionalmente podría producirse un número relativo bajo de fallos.   
4, 5 ó 6 = Moderada probabilidad de ocurrencia. Asociado a situaciones similares que hayan tenido fallos esporádicos, pero en grandes proporciones.   
7 ó 8= Alta probabilidad de ocurrencia. Los fallos se presentan con frecuencia                       
9 ó 10 = Muy alta probabilidad de ocurrencia. Se producirá el fallo con total seguridad.                       
</t>
        </r>
      </text>
    </comment>
    <comment ref="G11" authorId="0" shapeId="0" xr:uid="{00000000-0006-0000-0000-000005000000}">
      <text>
        <r>
          <rPr>
            <b/>
            <sz val="9"/>
            <color indexed="81"/>
            <rFont val="Tahoma"/>
            <family val="2"/>
          </rPr>
          <t>Autor:</t>
        </r>
        <r>
          <rPr>
            <sz val="9"/>
            <color indexed="81"/>
            <rFont val="Tahoma"/>
            <family val="2"/>
          </rPr>
          <t xml:space="preserve">
1= Irrazonable esperar que el fallo produjese un efecto perceptible en el rendimiento del servicio. Probablemente, el usuario no podrá detectar el fallo.                        
2 ó 3 = Baja gravedad debido a la escasa importancia de las consecuencias del fallo, que causarían en el usurario un ligero descontento.                        
4, 5 ó 6 = Moderada gravedad del fallo que causaría al usuario cierto descontento. Puede ocasionar retrabajos.   
7 ó 8= Alta clasificación de gravedad debido a la naturaleza del fallo que causa en el cliente un alto grado de insatisfacción sin llegar a incumplir la normativa sobre seguridad o quebrando de leyes. Requiere de retrabajos mayores.  
9 ó 10 =Muy alta clasificación de gravedad que origina total insatisfacción del usuario, o puede llegar a suponer un riesgo para la seguridad o incumplimiento de la normativa.   
</t>
        </r>
      </text>
    </comment>
    <comment ref="I11" authorId="0" shapeId="0" xr:uid="{00000000-0006-0000-0000-000006000000}">
      <text>
        <r>
          <rPr>
            <b/>
            <sz val="9"/>
            <color indexed="81"/>
            <rFont val="Tahoma"/>
            <family val="2"/>
          </rPr>
          <t>Autor:</t>
        </r>
        <r>
          <rPr>
            <sz val="9"/>
            <color indexed="81"/>
            <rFont val="Tahoma"/>
            <family val="2"/>
          </rPr>
          <t xml:space="preserve">
Describa las acciones y actividades actuales para controlar la ocurrencia del riesgo identificado</t>
        </r>
      </text>
    </comment>
    <comment ref="J11" authorId="0" shapeId="0" xr:uid="{00000000-0006-0000-0000-000007000000}">
      <text>
        <r>
          <rPr>
            <b/>
            <sz val="9"/>
            <color indexed="81"/>
            <rFont val="Tahoma"/>
            <family val="2"/>
          </rPr>
          <t>Autor:</t>
        </r>
        <r>
          <rPr>
            <sz val="9"/>
            <color indexed="81"/>
            <rFont val="Tahoma"/>
            <family val="2"/>
          </rPr>
          <t xml:space="preserve">
1= Remota probabilidad de que el defecto llegue al usuario, Casi completa fiabilidad de los controles 
2 ó 3 = Baja probabilidad de que el defecto llegue al usuario ya que, de producirse, seria detectado por los controles o en fases posteriores del proceso.  
4, 5 ó 6 = Moderada probabilidad de que el servicio defectuoso llegue al usuario
7 ó 8= Alta probabilidad de que el servicio defectuoso llegue al usuario debido a la baja fiabilidad de los controles existentes.           
9 ó 10 =Muy alta probabilidad de que el servicio defectuoso llegue al usuario.  Este esta latente y no se manifestara en la fase de prestación del servicio. 
</t>
        </r>
      </text>
    </comment>
    <comment ref="B25" authorId="0" shapeId="0" xr:uid="{00000000-0006-0000-0000-000008000000}">
      <text>
        <r>
          <rPr>
            <b/>
            <sz val="9"/>
            <color indexed="81"/>
            <rFont val="Tahoma"/>
            <family val="2"/>
          </rPr>
          <t>Autor:</t>
        </r>
        <r>
          <rPr>
            <sz val="9"/>
            <color indexed="81"/>
            <rFont val="Tahoma"/>
            <family val="2"/>
          </rPr>
          <t xml:space="preserve">
creo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9" authorId="0" shapeId="0" xr:uid="{00000000-0006-0000-0100-000001000000}">
      <text>
        <r>
          <rPr>
            <sz val="9"/>
            <color indexed="81"/>
            <rFont val="Tahoma"/>
            <family val="2"/>
          </rPr>
          <t>Descripción del riesgo analizado</t>
        </r>
      </text>
    </comment>
    <comment ref="B9" authorId="0" shapeId="0" xr:uid="{00000000-0006-0000-0100-000002000000}">
      <text>
        <r>
          <rPr>
            <sz val="9"/>
            <color indexed="81"/>
            <rFont val="Tahoma"/>
            <family val="2"/>
          </rPr>
          <t>Causa raíz identificada. Hacer clic aquí para ir a la evaluación de causas</t>
        </r>
      </text>
    </comment>
    <comment ref="C9" authorId="0" shapeId="0" xr:uid="{00000000-0006-0000-0100-000003000000}">
      <text>
        <r>
          <rPr>
            <sz val="9"/>
            <color indexed="81"/>
            <rFont val="Tahoma"/>
            <family val="2"/>
          </rPr>
          <t>Actividad propuesta para eliminar la causa raíz</t>
        </r>
      </text>
    </comment>
    <comment ref="E9" authorId="0" shapeId="0" xr:uid="{00000000-0006-0000-0100-000004000000}">
      <text>
        <r>
          <rPr>
            <sz val="9"/>
            <color indexed="81"/>
            <rFont val="Tahoma"/>
            <family val="2"/>
          </rPr>
          <t xml:space="preserve">Responsable de desarrollar la actividad
</t>
        </r>
      </text>
    </comment>
    <comment ref="F9" authorId="0" shapeId="0" xr:uid="{00000000-0006-0000-0100-000005000000}">
      <text>
        <r>
          <rPr>
            <sz val="9"/>
            <color indexed="81"/>
            <rFont val="Tahoma"/>
            <family val="2"/>
          </rPr>
          <t xml:space="preserve">Fecha en la que se realizará la actividad propuesta
</t>
        </r>
      </text>
    </comment>
  </commentList>
</comments>
</file>

<file path=xl/sharedStrings.xml><?xml version="1.0" encoding="utf-8"?>
<sst xmlns="http://schemas.openxmlformats.org/spreadsheetml/2006/main" count="288" uniqueCount="205">
  <si>
    <t xml:space="preserve">REQUISITOS / CLASIFICACION </t>
  </si>
  <si>
    <t>MODO DE FALLO / RIESGO</t>
  </si>
  <si>
    <t>CONTROLES EXISTENTES</t>
  </si>
  <si>
    <t>POSIBLES CAUSAS</t>
  </si>
  <si>
    <t>PROBABILIDAD DE OCURRENCIA</t>
  </si>
  <si>
    <t>IDENTIFICACION DEL RIESGO</t>
  </si>
  <si>
    <t>CONSECUENCIA (GRAVEDAD)</t>
  </si>
  <si>
    <t>NIVEL DE RIESGO  (NPR)</t>
  </si>
  <si>
    <t>NOMBRE DEL PROCESO:</t>
  </si>
  <si>
    <t>ANALISIS DEL RIESGO</t>
  </si>
  <si>
    <t>Probabilidad de Detección</t>
  </si>
  <si>
    <t>EVALUACION</t>
  </si>
  <si>
    <t>CALIFICACION ASIGNADA</t>
  </si>
  <si>
    <t>Valor</t>
  </si>
  <si>
    <t>Descripción</t>
  </si>
  <si>
    <t>Nivel.</t>
  </si>
  <si>
    <t>Página: 1 de 1</t>
  </si>
  <si>
    <t>Vigente a partir de: 2012-03-04</t>
  </si>
  <si>
    <t>SISTEMA INTEGRADO DE GESTIÓN DE CALIDAD</t>
  </si>
  <si>
    <t>ANÁLISIS RESIDUAL</t>
  </si>
  <si>
    <t>Versión: 3</t>
  </si>
  <si>
    <t>Código: SGC-FR-51</t>
  </si>
  <si>
    <t>Versión: 1</t>
  </si>
  <si>
    <t>Código: SGC-FR-07</t>
  </si>
  <si>
    <t>PLAN DE ACCIÓN PARA EL TRATAMIENTO DE LAS CAUSAS DEL RIESGO</t>
  </si>
  <si>
    <t>PROCESO</t>
  </si>
  <si>
    <t>IDENTIFICACIÓN</t>
  </si>
  <si>
    <t>RIESGO</t>
  </si>
  <si>
    <t>CAUSA</t>
  </si>
  <si>
    <t>ACTIVIDAD</t>
  </si>
  <si>
    <t>RESPONSABLE</t>
  </si>
  <si>
    <t>ELABORADO POR:</t>
  </si>
  <si>
    <t>APROBADO POR:</t>
  </si>
  <si>
    <t>CARGO:</t>
  </si>
  <si>
    <t>NOMBRE:</t>
  </si>
  <si>
    <t>FIRMA:</t>
  </si>
  <si>
    <t>FECHA:</t>
  </si>
  <si>
    <t>REVISADO POR:</t>
  </si>
  <si>
    <t>FECHA PROGRAMADA DE CIERRE</t>
  </si>
  <si>
    <t>FECHA REAL DE CIERRE</t>
  </si>
  <si>
    <t>ESTADO DE LA ACCIÓN PREVENTIVA</t>
  </si>
  <si>
    <t>RESULTADOS Y EVIDENCIAS</t>
  </si>
  <si>
    <t>FECHA DE SEGUIMIENTO</t>
  </si>
  <si>
    <t>PROGRAMACIÓN ACCIONES PREVENTIVAS</t>
  </si>
  <si>
    <t>SEGUIMIENTO A LAS ACCIONES PREVENTIVAS</t>
  </si>
  <si>
    <t>% DE AVANCE</t>
  </si>
  <si>
    <t xml:space="preserve">APLICA PARA TODOS LOS PROCESOS </t>
  </si>
  <si>
    <t xml:space="preserve">Concentración de Autoridad
</t>
  </si>
  <si>
    <t xml:space="preserve">Ausencia de canales de comunicación 
</t>
  </si>
  <si>
    <t xml:space="preserve">Inclusión de gastos no autorizados </t>
  </si>
  <si>
    <t xml:space="preserve">Inexistencia de registros auxiliares  </t>
  </si>
  <si>
    <t xml:space="preserve">Establecimiento del procedimiento de Revisión de Cuentas 
</t>
  </si>
  <si>
    <t xml:space="preserve">Archivos contables con vacíos de información </t>
  </si>
  <si>
    <t xml:space="preserve">Controles en el procedimiento de Causación y liquidación de cuentas. 
</t>
  </si>
  <si>
    <t xml:space="preserve">Concentración de información de determinadas actividades o procesos en una persona 
</t>
  </si>
  <si>
    <t xml:space="preserve">Documentación de procedimientos, manuales de uso de los software y sistematización de trámites críticos como matriculas, inscripciones., etc. 
</t>
  </si>
  <si>
    <t xml:space="preserve">Sistemas de información susceptibles de alteración </t>
  </si>
  <si>
    <t xml:space="preserve">Ocultar a la ciudadanía la información considerada pública.
</t>
  </si>
  <si>
    <t xml:space="preserve">Información disponible en la página web de la Universidad.
Gestión y control de las PQRS. 
</t>
  </si>
  <si>
    <t xml:space="preserve">Extralimitación de funciones </t>
  </si>
  <si>
    <t xml:space="preserve">Implementación de procesos de Inducción y Reinducción </t>
  </si>
  <si>
    <t xml:space="preserve">Aprobación y Ejecución  del Plan de Comunicaciones  
Publicación de los Informes de Gestión en la Página Institucional 
Entrega de informes periodicos a los diferentes entes de control </t>
  </si>
  <si>
    <t xml:space="preserve">Amiguismo y Clientelismo </t>
  </si>
  <si>
    <t xml:space="preserve">Aplicación de protocolos de seguridad de la información
</t>
  </si>
  <si>
    <t xml:space="preserve">Desconocimiento o desactualización de los trámites de la entidad </t>
  </si>
  <si>
    <t xml:space="preserve">Actualización y socialización de los procedimientos en los diferentes procesos </t>
  </si>
  <si>
    <t xml:space="preserve">Contratación de personal por tráfico de influencias </t>
  </si>
  <si>
    <t xml:space="preserve">Pérdida o robo de información o bienes públicos </t>
  </si>
  <si>
    <t>Pliegos de condiciones hechos a la medida de una firma en particular.</t>
  </si>
  <si>
    <t>Deficiencias en el manejo documental y de archivo.</t>
  </si>
  <si>
    <t xml:space="preserve">Direccionamiento de los procesos institucionales a través de  un modelo administrativo participativo y con definición equitativa de líneas de autoridad y responsabilidad </t>
  </si>
  <si>
    <t xml:space="preserve">Información institucional disponible en todos los medios de la Universidad </t>
  </si>
  <si>
    <t xml:space="preserve">Desconocimiento del Manual de Funciones </t>
  </si>
  <si>
    <t>Definición de manuales de funciones para todos los cargos.</t>
  </si>
  <si>
    <t xml:space="preserve">Débil definición del Plan de Comunicaciones institucionas </t>
  </si>
  <si>
    <t>Cumplimiento de los procedimientos aprobados para el cumplimiento de las funciones.</t>
  </si>
  <si>
    <t>Omisión de los procedimientos para favorecimiento de terceros</t>
  </si>
  <si>
    <t xml:space="preserve">Aprobación de los procedimientos del Sistema Integrado de Gestión de Calidad.
Actualización del Estatuto de Contratación </t>
  </si>
  <si>
    <t xml:space="preserve">Planificación de las necesidad de adquisición de bienes y servicios </t>
  </si>
  <si>
    <t xml:space="preserve">Desconocimiento del procedimiento </t>
  </si>
  <si>
    <t xml:space="preserve">Omisión en la aplicación de los requisitos legales para la legalización de las diferentes cuentas </t>
  </si>
  <si>
    <t xml:space="preserve">Cumplimiento del procedimiento de visación de cuentas </t>
  </si>
  <si>
    <t xml:space="preserve">Revisión de las solicitudes de bienes y servicios acorde con el presupuesto y la necesidad de la unidad académica/ administrativa antes de la expedición de los certificados de disponibilidad presupuestal. </t>
  </si>
  <si>
    <t xml:space="preserve">Definición equitativa de líneas de autoridad y responsabilidad </t>
  </si>
  <si>
    <t xml:space="preserve">Falta de personal e inadecuada distribución de funciones </t>
  </si>
  <si>
    <t xml:space="preserve">Confiabilidad de los sistemas de Información  </t>
  </si>
  <si>
    <t xml:space="preserve">Falta de Controles en la custodia de la información </t>
  </si>
  <si>
    <t xml:space="preserve">Publicación por diferentes medios la información Institucional </t>
  </si>
  <si>
    <t xml:space="preserve">Por desconocimiento de los lineamientos de Gobierno en Línea </t>
  </si>
  <si>
    <t xml:space="preserve">Documentación, aprobación y socialización de los procedimientos </t>
  </si>
  <si>
    <t xml:space="preserve">Falta de documentación, socialización y aprobación de los procedimientos </t>
  </si>
  <si>
    <t xml:space="preserve">Implementación de los procedimientos de selección y vinculación del personal </t>
  </si>
  <si>
    <t xml:space="preserve">Falta de socialización del procedimiento con los diferentes directores y jefes de las unidades académico - administrativas </t>
  </si>
  <si>
    <t xml:space="preserve">Seguridad de la información y los bienes públicos de la Universidad </t>
  </si>
  <si>
    <t xml:space="preserve">Falta de controles en la custodia de la información y de los bienes de la Universidad </t>
  </si>
  <si>
    <t xml:space="preserve">Socialización del procedimiento de Selección y vinculación del personal </t>
  </si>
  <si>
    <t>Implementación de Controles en los Sistemas de Información.</t>
  </si>
  <si>
    <t xml:space="preserve">Cumplimiento de los requisitos legales para la adquisición de bienes y servicios </t>
  </si>
  <si>
    <t xml:space="preserve">Falta de conocimiento de los requisitos legales </t>
  </si>
  <si>
    <t xml:space="preserve">Socialización del procedimiento de Adquisición de bienes y servicios. 
Revisión de los pliegos por parte de la junta de licitaciones y contratos </t>
  </si>
  <si>
    <t xml:space="preserve">Organización de los archivos de gestión </t>
  </si>
  <si>
    <t>No se han implementado los procedimientos de la gestión documental 
Falta de recursos</t>
  </si>
  <si>
    <t xml:space="preserve">Documentación de los procedimientos de: 
Organización de Archivos de Gestión 
Transferencias Documentales
Tablas de Retención 
Elaboración del Diagnóstico de Archivo de Gestión Documental </t>
  </si>
  <si>
    <t xml:space="preserve">Estatutos no acordes con las necesidades institucionales </t>
  </si>
  <si>
    <t xml:space="preserve">Jefe de División de Recursos Humanos </t>
  </si>
  <si>
    <t xml:space="preserve">Aprobación y Ejecución  del Plan de Comunicaciones  
</t>
  </si>
  <si>
    <t xml:space="preserve">Director Centro de Comunicaciones </t>
  </si>
  <si>
    <t xml:space="preserve">Líderes de Proceso </t>
  </si>
  <si>
    <t xml:space="preserve">Actualización del Estatuto de Contratación </t>
  </si>
  <si>
    <t>Aprobación de los procedimientos del Sistema Integrado de Gestión de Calidad.</t>
  </si>
  <si>
    <t xml:space="preserve">Seguimiento a la implementación del procedimiento de Revisión de Cuentas 
</t>
  </si>
  <si>
    <t xml:space="preserve">Jefe de Control Interno </t>
  </si>
  <si>
    <t xml:space="preserve">Seguimiento a los Controles en el procedimiento de Causación y liquidación de cuentas. 
</t>
  </si>
  <si>
    <t xml:space="preserve">Capacitación en Seguridad Informática </t>
  </si>
  <si>
    <t>Hacer seguimiento al proceso de Selección y Contratación</t>
  </si>
  <si>
    <t xml:space="preserve">Consejo de Administración
Jefe de División de Recursos Humanos 
</t>
  </si>
  <si>
    <t xml:space="preserve">Implementación de Controles en los Sistemas de Información y control de inventarios </t>
  </si>
  <si>
    <t xml:space="preserve">Falta de controles en la custodia de la información y de los bienes de la Universidad 
Infraestructura inadecuada de espacios en la bodega </t>
  </si>
  <si>
    <t xml:space="preserve">Asignación de un espacio físico para la bodega </t>
  </si>
  <si>
    <t xml:space="preserve">Jefe de Almacén </t>
  </si>
  <si>
    <t xml:space="preserve">Revisor de Cuentas </t>
  </si>
  <si>
    <t xml:space="preserve">No se han implementado los procedimientos de la gestión documental 
Falta de recursos
Infraestructura inadecuada </t>
  </si>
  <si>
    <t xml:space="preserve">Documentación de los procedimientos de: 
Organización de Archivos de Gestión 
Transferencias Documentales
Tablas de Retención 
</t>
  </si>
  <si>
    <t xml:space="preserve">Implementación del plan de acción del Diagnóstico de Archivo de Gestión Documental </t>
  </si>
  <si>
    <t xml:space="preserve">Jefe de Archivo y Correspondencia
Jefe de Oficina de Planeación y Desarrollo 
Vicerrector Administrativo  </t>
  </si>
  <si>
    <t>Jefe de Archivo y Correspondencia</t>
  </si>
  <si>
    <t>Aprobación de los procedimientos del Sistema Integrado de Gestión de Calidad.
Actualización del Estatuto de Contratación 
Sistematización de los procedimientos " Selección de Monitorias y Tutorías"
Seguimiento por parte de los estudiantes a los beneficios económicos otorgados por el sistema de bienestar universitario.</t>
  </si>
  <si>
    <t>IDENTIFICACIÓN, ANÁLISIS Y EVALUACIÓN DE RIESGOS DE CORRUPCIÓN</t>
  </si>
  <si>
    <t>Seguridad de la información.</t>
  </si>
  <si>
    <t>Pérdida o robo de información.</t>
  </si>
  <si>
    <t>Falta de controles en la custodia de la información en relación a contratación.
No se han definido políticas institucionales para la seguridad informática.</t>
  </si>
  <si>
    <t>Falta de controles en la custodia de la información.
No se han definido políticas institucionales para la seguridad informática.</t>
  </si>
  <si>
    <t>Implementación de una cartilla pedagógica con los diferentes requerimientos para el trámite de las cuentas</t>
  </si>
  <si>
    <t>Seguimiento a la ejecución eficiente  de las compras y contratación</t>
  </si>
  <si>
    <t>Pliegos de condiciones hechos a la medida de una firma en partícular.</t>
  </si>
  <si>
    <t>Permanente</t>
  </si>
  <si>
    <t>Jefe de Control Interno</t>
  </si>
  <si>
    <t>María Angélica Insuasty Cuéllar</t>
  </si>
  <si>
    <t xml:space="preserve">Presidente  Asamblea Universitaria de Reforma </t>
  </si>
  <si>
    <t xml:space="preserve">ABIERTA </t>
  </si>
  <si>
    <t xml:space="preserve">Profesional Asesor de Calidad </t>
  </si>
  <si>
    <t>Director Centro de Comunicaciones 
Asesor de Calidad del Proceso</t>
  </si>
  <si>
    <t>Alta Dirección
Equipo de Calidad</t>
  </si>
  <si>
    <t>Control Interno
Vicerrectoría Administrativa</t>
  </si>
  <si>
    <t>ABIERTA</t>
  </si>
  <si>
    <t>CERRADO</t>
  </si>
  <si>
    <t xml:space="preserve">Alta Dirección
Equipo de Calidad </t>
  </si>
  <si>
    <t>Dirección Oficina de Planeación y Desarrollo
Director Fondo de Construcciones</t>
  </si>
  <si>
    <t xml:space="preserve">Director Oficina de Planeación y Desarrollo
Equipo Sistemas </t>
  </si>
  <si>
    <t>Vicerrector Administrativo
Equipo Financiero</t>
  </si>
  <si>
    <t>Alta Dirección
Equipo de Calidad
Equipo Control Interno</t>
  </si>
  <si>
    <t xml:space="preserve">Jefe Talento Humano
Asesor de Calidad </t>
  </si>
  <si>
    <t xml:space="preserve">Jefe de Archivo y Correspondencia
Director Oficina de Planeación y Desarrollo 
Vicerrector Administrativo  </t>
  </si>
  <si>
    <t xml:space="preserve">Implementación de los acuerdo 048, 049 y 050 del 2000 en lo que correspondiente a Infraestructura </t>
  </si>
  <si>
    <t>Aprobación y Ejecución  del Plan de Comunicaciones  
Publicación de los Informes de Gestión en la Página Institucional 
Entrega de informes periodicos a los diferentes entes de control.</t>
  </si>
  <si>
    <t xml:space="preserve">Cumplimiento de los Requisitos para el pago de las cuentas </t>
  </si>
  <si>
    <t>Pago de Cuentas sin el cumplimiento de Requisitos.</t>
  </si>
  <si>
    <t xml:space="preserve">Manual de Compras y Contratación 
Procedimientos documentados 
Aplicativo de Contratación </t>
  </si>
  <si>
    <t>Falta de Controles en el proceso de Revisión de Cuentas.
Desconocimiento de los Procedimientos establecidos en el Manual de Compras y Contratación.
Falta de Comunicación sobre los requisitos de legalización y pago de cuentas. 
Falta de controles  y sistematización en  el Aplicativo de Compras y Contratación.</t>
  </si>
  <si>
    <t>Estricta Revisión de Cuentas por parte de las Oficinas Financieras, especialmente de la Oficina de Revisoría de Cuentas.
Implementación de Controles dentro de los Procedimientos documentados y socialización de los cambios.
Controles  y validaciones en las diferentes etapas del proceso contractual incorporadas dentro del  Aplicativo de Compras y Contratación, con el fin de que los pagos se ejecutan con el cumplimiento pleno de requisitos.</t>
  </si>
  <si>
    <t>Consejo Superior 
Mesas de Trabajo</t>
  </si>
  <si>
    <t xml:space="preserve">Actualización del Organigrama </t>
  </si>
  <si>
    <t>Oficina de Planeación y Desarrollo</t>
  </si>
  <si>
    <t>Actualización y socialización de los procedimientos en los diferentes procesos 
Registrar los procedimientos y tramites a traves de las plataformas solicitadas SUIT.</t>
  </si>
  <si>
    <t>Líderes de Proceso 
Asesores de Calidad
Centro de Informática  
Control Interno</t>
  </si>
  <si>
    <t xml:space="preserve">Software para el manejo Integrado de todo el proceso contratactual de la Universidad.
Bacaps de seguridad.
Documentar un manual de seguridad informática, definiendo políticas institucionales y actividades.
</t>
  </si>
  <si>
    <t xml:space="preserve">APLICA PARA TODOS LOS PROCESOS  DE LA UNIVERSIDAD DE NARIÑO EN RELACIÓN AL PLAN ANTICORRUPCIÓN Y DE ATENCIÓN AL CIUDADANO </t>
  </si>
  <si>
    <t xml:space="preserve">Apropiación del Código de Buen Gobierno.
Modelo de administración participativo.
Construcción del Plan de Desarrollo a través de un modelo propio, democratico y con la participación de diferentes actores estratégicos .
Direccionamiento Estratégico a través del levamtamiento de los Planes de Acción por Proceso.
</t>
  </si>
  <si>
    <t>Extralimitación de funciones por desconocimiento del Manual respectivo.</t>
  </si>
  <si>
    <t xml:space="preserve">
Publicación del Manual de Funciones y documentación y actualización de Procedimientos con el apoyo de la División de Autoevaluación, Acreditación y Certificación.
Implementación de procesos de Inducción y Reinducción.</t>
  </si>
  <si>
    <t xml:space="preserve">Débil definición del Plan de Comunicaciones institucional </t>
  </si>
  <si>
    <t>Actualización del Estatuto General  y de la normatividad asociada al desarrollo de la universidad. 
Actualización de todos los Estatutos deliminitados en el alcance del Plan de Desarrollo 202</t>
  </si>
  <si>
    <t xml:space="preserve">Estatuto General institucional aprbado en sesión del 23 de diciembre de 2019.
Se ha desarrollado con el liderazgo de la Oficina de Planeación y Desarrollo las tres primeras fases para la construcción del Plan de Desarrollo.
Mesas de Trabajo para la construcción </t>
  </si>
  <si>
    <t>Procesos de Inducción y reinducción gestionados desde la Oficina de Recursos Humanos.</t>
  </si>
  <si>
    <t xml:space="preserve">Se realiza auditoria al Proceso de Gestión de Comunicaciones y se realizan recomendaciones frente al Plan de Comunicaciones. </t>
  </si>
  <si>
    <t xml:space="preserve">El equipo de calidad adscrito a la Oficina de Autoevaluación, Acreditación y Certificación durante el año 2022 realizó la labor de revisión y actualización de 14 procedimientos   dentro de las diferentes unidades académico administrativas de la Universidad de Nariño, por lo anterior se calcula un avance estimado del 40%, esta actividad se ha ido desarrollando de acuerdo a las necesidades de cada uno de los procesos identificados para la universidad. 
Procedimientos nuevos/actualizados 
DRI	2
Vicerrectoría académica 	1
Clínica Veterinaria 	4
Jurídica	3
Lab. Docencia 	1
Gestión Financiera	3
Total 	14
</t>
  </si>
  <si>
    <t xml:space="preserve">Vicerrector Administrativo y Financiero, 
Departamento de Contratación, Departamento Jurídico.
</t>
  </si>
  <si>
    <t>ACUERDO 050
(29 DE SEPTIEMBRE DE 2022)
Por el cual se expide el Estatuto Contractual de la Universidad de Nariño.</t>
  </si>
  <si>
    <t xml:space="preserve">Consejo Superior 
</t>
  </si>
  <si>
    <t xml:space="preserve">Vicerrector Administrativo 
Jefe de Presupuesto </t>
  </si>
  <si>
    <t>Prespuesto asignado de acuerdo a la nueva normativa. 
Seguimiento a la Ejecución Prespuestal 
Cierres Financieros efectuados.</t>
  </si>
  <si>
    <t xml:space="preserve">Lideres de proceso, Equipo de Calidad </t>
  </si>
  <si>
    <t xml:space="preserve">Equipo Financiero. Ordenadores de Gasto, Unidades Gestoras, </t>
  </si>
  <si>
    <t>Procedimientos e instructivos realizados.</t>
  </si>
  <si>
    <t xml:space="preserve">Equipo Financiero.Revisoria de Cuentas 
Equipo de Calidad </t>
  </si>
  <si>
    <t>Organigrama en proceso de actualización por la nueva estructira según los nuevos Estatutos Universitarios.</t>
  </si>
  <si>
    <t>Director Sección de Sistemas de Información</t>
  </si>
  <si>
    <t>Director Sección Sistemas de Información
Coordiandor Aula de Informática
Vicerrector Administrativo y Financiero</t>
  </si>
  <si>
    <t>Desarrollos en el sistema Institucional SAPIENS.</t>
  </si>
  <si>
    <t xml:space="preserve">Instrucciones de Pago
Matricula Financiera 
Matricula Académica 
Inscripción Pregrado 
Inscripción Postgrado
Reingresos 
Traslados 
Transferencias 
Cambios de Sección 
Generación de Recibos en Línea 
Convocatorias 
Centro de Conciliaciones 
Centro de Idiomas
Asignación de Correos Electrónicos
Consulta de Notas 
Consulta de Horarios 
Cancelación de Materias 
</t>
  </si>
  <si>
    <t>Jefe de Planeación y Desarrollo
Director Sección Sistemas de Información
CoordiandorAula de Informática,
Vicerrector Administrativo y Financiero, Equipo de Calidad</t>
  </si>
  <si>
    <t xml:space="preserve">Jefe Sección de Sistemas de Información 
Coordinador Aula de Informática 
Jefe de Almacén </t>
  </si>
  <si>
    <t>30$%</t>
  </si>
  <si>
    <t>Actualización de Procedimientos Talento Humano</t>
  </si>
  <si>
    <t>Director Sección Sistemas de Información 
Equipo de Calidad</t>
  </si>
  <si>
    <t>Actualización de Procedimientos, Creación del Comité de Inventarios.</t>
  </si>
  <si>
    <t>Departamento de Contratación
Comité de Contratación
Jefe de Control Interno 
Interventores o Supervisores</t>
  </si>
  <si>
    <t xml:space="preserve">Estatuto de Contrtación Udenar
Manual de Contratación
Innformes de Supervisión 
Auditorias Internas y Externas
</t>
  </si>
  <si>
    <t xml:space="preserve">Revisor de Cuentas 
Departamento de Contratación.
Sección de Sisteams de Información  </t>
  </si>
  <si>
    <t xml:space="preserve">Coordinador Aula de Informática
Sección de Sisteams de Información  </t>
  </si>
  <si>
    <t xml:space="preserve">Gloria Thome
</t>
  </si>
  <si>
    <t>Director División Autoevaluación, Acreditación y Certificación</t>
  </si>
  <si>
    <t xml:space="preserve">Francisco Torres </t>
  </si>
  <si>
    <t>Lideres de Proceso-Profesional Control Interno</t>
  </si>
  <si>
    <t>Francisco Torres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</si>
</sst>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4" x14ac:knownFonts="1">
    <font>
      <sz val="11"/>
      <color theme="1"/>
      <name val="Calibri"/>
      <family val="2"/>
      <scheme val="minor"/>
    </font>
    <font>
      <sz val="10"/>
      <name val="Arial"/>
      <family val="2"/>
    </font>
    <font>
      <b/>
      <sz val="14"/>
      <name val="Calibri"/>
      <family val="2"/>
    </font>
    <font>
      <sz val="10"/>
      <name val="Arial"/>
      <family val="2"/>
    </font>
    <font>
      <b/>
      <sz val="18"/>
      <name val="Arial"/>
      <family val="2"/>
    </font>
    <font>
      <sz val="9"/>
      <color indexed="81"/>
      <name val="Tahoma"/>
      <family val="2"/>
    </font>
    <font>
      <b/>
      <sz val="9"/>
      <color indexed="81"/>
      <name val="Tahoma"/>
      <family val="2"/>
    </font>
    <font>
      <i/>
      <sz val="11"/>
      <name val="Arial"/>
      <family val="2"/>
    </font>
    <font>
      <b/>
      <sz val="10"/>
      <name val="Calibri"/>
      <family val="2"/>
    </font>
    <font>
      <b/>
      <sz val="9"/>
      <name val="Calibri"/>
      <family val="2"/>
    </font>
    <font>
      <b/>
      <sz val="12"/>
      <name val="Arial"/>
      <family val="2"/>
    </font>
    <font>
      <sz val="12"/>
      <name val="Arial"/>
      <family val="2"/>
    </font>
    <font>
      <b/>
      <sz val="11"/>
      <color indexed="8"/>
      <name val="Calibri"/>
      <family val="2"/>
    </font>
    <font>
      <sz val="10"/>
      <color theme="0" tint="-0.499984740745262"/>
      <name val="Arial"/>
      <family val="2"/>
    </font>
    <font>
      <b/>
      <sz val="14"/>
      <color theme="0"/>
      <name val="Calibri"/>
      <family val="2"/>
    </font>
    <font>
      <b/>
      <sz val="22"/>
      <color rgb="FFFF0000"/>
      <name val="Arial"/>
      <family val="2"/>
    </font>
    <font>
      <b/>
      <sz val="16"/>
      <name val="Calibri"/>
      <family val="2"/>
      <scheme val="minor"/>
    </font>
    <font>
      <b/>
      <sz val="18"/>
      <color theme="0"/>
      <name val="Arial"/>
      <family val="2"/>
    </font>
    <font>
      <sz val="11"/>
      <color indexed="8"/>
      <name val="Arial"/>
      <family val="2"/>
    </font>
    <font>
      <b/>
      <sz val="10"/>
      <name val="Arial"/>
      <family val="2"/>
    </font>
    <font>
      <u/>
      <sz val="11"/>
      <color theme="10"/>
      <name val="Calibri"/>
      <family val="2"/>
    </font>
    <font>
      <u/>
      <sz val="12"/>
      <color indexed="12"/>
      <name val="Arial"/>
      <family val="2"/>
    </font>
    <font>
      <sz val="12"/>
      <color indexed="8"/>
      <name val="Arial"/>
      <family val="2"/>
    </font>
    <font>
      <b/>
      <sz val="12"/>
      <color indexed="8"/>
      <name val="Arial"/>
      <family val="2"/>
    </font>
    <font>
      <b/>
      <sz val="11"/>
      <color indexed="8"/>
      <name val="Arial"/>
      <family val="2"/>
    </font>
    <font>
      <sz val="12"/>
      <color indexed="8"/>
      <name val="Calibri"/>
      <family val="2"/>
    </font>
    <font>
      <b/>
      <sz val="12"/>
      <color indexed="8"/>
      <name val="Tahoma"/>
      <family val="2"/>
    </font>
    <font>
      <sz val="18"/>
      <name val="Arial"/>
      <family val="2"/>
    </font>
    <font>
      <sz val="15"/>
      <name val="Arial"/>
      <family val="2"/>
    </font>
    <font>
      <b/>
      <sz val="10"/>
      <color indexed="8"/>
      <name val="Arial"/>
      <family val="2"/>
    </font>
    <font>
      <b/>
      <sz val="10"/>
      <color theme="0"/>
      <name val="Calibri"/>
      <family val="2"/>
    </font>
    <font>
      <sz val="9"/>
      <name val="Arial"/>
      <family val="2"/>
    </font>
    <font>
      <sz val="8"/>
      <color indexed="8"/>
      <name val="Arial"/>
      <family val="2"/>
    </font>
    <font>
      <sz val="7"/>
      <color indexed="8"/>
      <name val="Arial"/>
      <family val="2"/>
    </font>
  </fonts>
  <fills count="12">
    <fill>
      <patternFill patternType="none"/>
    </fill>
    <fill>
      <patternFill patternType="gray125"/>
    </fill>
    <fill>
      <patternFill patternType="solid">
        <fgColor theme="9" tint="-0.249977111117893"/>
        <bgColor indexed="64"/>
      </patternFill>
    </fill>
    <fill>
      <patternFill patternType="solid">
        <fgColor theme="6"/>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9"/>
        <bgColor indexed="64"/>
      </patternFill>
    </fill>
    <fill>
      <patternFill patternType="solid">
        <fgColor rgb="FF92D050"/>
        <bgColor indexed="64"/>
      </patternFill>
    </fill>
    <fill>
      <patternFill patternType="solid">
        <fgColor theme="5"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20" fillId="0" borderId="0" applyNumberFormat="0" applyFill="0" applyBorder="0" applyAlignment="0" applyProtection="0">
      <alignment vertical="top"/>
      <protection locked="0"/>
    </xf>
  </cellStyleXfs>
  <cellXfs count="170">
    <xf numFmtId="0" fontId="0" fillId="0" borderId="0" xfId="0"/>
    <xf numFmtId="0" fontId="1" fillId="0" borderId="0" xfId="1"/>
    <xf numFmtId="0" fontId="1" fillId="0" borderId="0" xfId="1" applyAlignment="1">
      <alignment vertical="center"/>
    </xf>
    <xf numFmtId="0" fontId="3" fillId="0" borderId="0" xfId="1" applyFont="1" applyAlignment="1">
      <alignment vertical="center"/>
    </xf>
    <xf numFmtId="0" fontId="3" fillId="0" borderId="0" xfId="1" applyFont="1"/>
    <xf numFmtId="0" fontId="13" fillId="0" borderId="0" xfId="1" applyFont="1"/>
    <xf numFmtId="0" fontId="14" fillId="2" borderId="1" xfId="1" applyFont="1" applyFill="1" applyBorder="1" applyAlignment="1">
      <alignment horizontal="center" vertical="center" wrapText="1"/>
    </xf>
    <xf numFmtId="0" fontId="3" fillId="0" borderId="1" xfId="1" applyFont="1" applyBorder="1" applyAlignment="1">
      <alignment horizontal="left" vertical="center" wrapText="1"/>
    </xf>
    <xf numFmtId="0" fontId="8" fillId="3" borderId="1"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1" fillId="4" borderId="0" xfId="1" applyFill="1"/>
    <xf numFmtId="0" fontId="15" fillId="4" borderId="0" xfId="1" applyFont="1" applyFill="1" applyAlignment="1">
      <alignment horizontal="center"/>
    </xf>
    <xf numFmtId="0" fontId="16" fillId="4" borderId="0" xfId="1" applyFont="1" applyFill="1"/>
    <xf numFmtId="0" fontId="3" fillId="4" borderId="0" xfId="1" applyFont="1" applyFill="1" applyAlignment="1">
      <alignment horizontal="left"/>
    </xf>
    <xf numFmtId="0" fontId="7" fillId="5" borderId="1" xfId="1" applyFont="1" applyFill="1" applyBorder="1" applyAlignment="1">
      <alignment horizontal="left" vertical="center" wrapText="1"/>
    </xf>
    <xf numFmtId="0" fontId="3" fillId="6" borderId="1" xfId="1" applyFont="1" applyFill="1" applyBorder="1" applyAlignment="1">
      <alignment horizontal="justify" vertical="center" wrapText="1"/>
    </xf>
    <xf numFmtId="0" fontId="10"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1" fillId="4" borderId="0" xfId="1" applyFill="1" applyAlignment="1"/>
    <xf numFmtId="0" fontId="1" fillId="4" borderId="9" xfId="1" applyFill="1" applyBorder="1"/>
    <xf numFmtId="0" fontId="1" fillId="4" borderId="12" xfId="1" applyFill="1" applyBorder="1"/>
    <xf numFmtId="0" fontId="9" fillId="7" borderId="1"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18" fillId="0" borderId="8" xfId="0" applyFont="1" applyBorder="1" applyProtection="1">
      <protection hidden="1"/>
    </xf>
    <xf numFmtId="0" fontId="21" fillId="0" borderId="9" xfId="2" applyFont="1" applyBorder="1" applyAlignment="1" applyProtection="1">
      <protection hidden="1"/>
    </xf>
    <xf numFmtId="0" fontId="22" fillId="0" borderId="9" xfId="0" applyFont="1" applyBorder="1" applyProtection="1">
      <protection hidden="1"/>
    </xf>
    <xf numFmtId="0" fontId="23" fillId="0" borderId="9" xfId="0" applyFont="1" applyBorder="1" applyAlignment="1" applyProtection="1">
      <protection hidden="1"/>
    </xf>
    <xf numFmtId="0" fontId="23" fillId="0" borderId="13" xfId="0" applyFont="1" applyBorder="1" applyAlignment="1" applyProtection="1">
      <protection hidden="1"/>
    </xf>
    <xf numFmtId="0" fontId="0" fillId="0" borderId="0" xfId="0" applyProtection="1">
      <protection hidden="1"/>
    </xf>
    <xf numFmtId="0" fontId="18" fillId="0" borderId="10" xfId="0" applyFont="1" applyBorder="1" applyProtection="1">
      <protection hidden="1"/>
    </xf>
    <xf numFmtId="0" fontId="24" fillId="0" borderId="11" xfId="0" applyFont="1" applyBorder="1" applyProtection="1">
      <protection hidden="1"/>
    </xf>
    <xf numFmtId="0" fontId="22" fillId="0" borderId="12" xfId="0" applyFont="1" applyBorder="1" applyProtection="1">
      <protection hidden="1"/>
    </xf>
    <xf numFmtId="0" fontId="22" fillId="0" borderId="14" xfId="0" applyFont="1" applyBorder="1" applyProtection="1">
      <protection hidden="1"/>
    </xf>
    <xf numFmtId="0" fontId="12" fillId="0" borderId="0" xfId="0" applyFont="1" applyBorder="1" applyProtection="1">
      <protection hidden="1"/>
    </xf>
    <xf numFmtId="0" fontId="25" fillId="0" borderId="0" xfId="0" applyFont="1" applyBorder="1" applyProtection="1">
      <protection hidden="1"/>
    </xf>
    <xf numFmtId="0" fontId="26" fillId="0" borderId="0" xfId="0" applyFont="1" applyBorder="1" applyAlignment="1" applyProtection="1">
      <alignment horizontal="left"/>
      <protection hidden="1"/>
    </xf>
    <xf numFmtId="0" fontId="24" fillId="0" borderId="1" xfId="0" applyFont="1" applyBorder="1" applyProtection="1">
      <protection hidden="1"/>
    </xf>
    <xf numFmtId="0" fontId="18" fillId="0" borderId="0" xfId="0" applyFont="1" applyProtection="1">
      <protection hidden="1"/>
    </xf>
    <xf numFmtId="0" fontId="24" fillId="0" borderId="0" xfId="0" applyFont="1" applyProtection="1">
      <protection hidden="1"/>
    </xf>
    <xf numFmtId="0" fontId="24" fillId="8" borderId="1" xfId="0" applyFont="1" applyFill="1" applyBorder="1" applyAlignment="1" applyProtection="1">
      <alignment horizontal="center" vertical="center" wrapText="1"/>
      <protection hidden="1"/>
    </xf>
    <xf numFmtId="0" fontId="0" fillId="0" borderId="1" xfId="0" applyBorder="1" applyAlignment="1">
      <alignment horizontal="center"/>
    </xf>
    <xf numFmtId="0" fontId="19" fillId="0" borderId="1" xfId="0" applyFont="1" applyBorder="1" applyAlignment="1">
      <alignment horizontal="left" vertical="center"/>
    </xf>
    <xf numFmtId="0" fontId="24" fillId="10" borderId="1" xfId="0" applyFont="1" applyFill="1" applyBorder="1" applyAlignment="1" applyProtection="1">
      <alignment horizontal="center" vertical="center" wrapText="1"/>
      <protection hidden="1"/>
    </xf>
    <xf numFmtId="0" fontId="19" fillId="0" borderId="4" xfId="0" applyFont="1" applyBorder="1" applyAlignment="1"/>
    <xf numFmtId="0" fontId="3" fillId="0" borderId="0" xfId="0" applyFont="1" applyBorder="1" applyAlignment="1">
      <alignment vertical="center"/>
    </xf>
    <xf numFmtId="0" fontId="1" fillId="4" borderId="0" xfId="1" applyFill="1" applyBorder="1"/>
    <xf numFmtId="164" fontId="3" fillId="0" borderId="0" xfId="0" applyNumberFormat="1" applyFont="1" applyBorder="1" applyAlignment="1">
      <alignment vertical="center"/>
    </xf>
    <xf numFmtId="0" fontId="11" fillId="0" borderId="1" xfId="1" applyFont="1" applyBorder="1" applyAlignment="1">
      <alignment vertical="center" wrapText="1"/>
    </xf>
    <xf numFmtId="0" fontId="11" fillId="0" borderId="1" xfId="0" applyFont="1" applyBorder="1" applyAlignment="1">
      <alignment vertical="center" wrapText="1"/>
    </xf>
    <xf numFmtId="0" fontId="24" fillId="4" borderId="1" xfId="0" applyFont="1" applyFill="1" applyBorder="1" applyAlignment="1" applyProtection="1">
      <alignment horizontal="center" vertical="center" wrapText="1"/>
      <protection hidden="1"/>
    </xf>
    <xf numFmtId="0" fontId="18" fillId="4" borderId="1" xfId="0" applyFont="1" applyFill="1" applyBorder="1" applyAlignment="1" applyProtection="1">
      <alignment vertical="center" wrapText="1"/>
      <protection hidden="1"/>
    </xf>
    <xf numFmtId="0" fontId="18" fillId="4" borderId="1" xfId="0" applyFont="1" applyFill="1" applyBorder="1" applyAlignment="1" applyProtection="1">
      <alignment horizontal="left" vertical="center" wrapText="1"/>
      <protection hidden="1"/>
    </xf>
    <xf numFmtId="0" fontId="3" fillId="11" borderId="1" xfId="1" applyFont="1" applyFill="1" applyBorder="1" applyAlignment="1">
      <alignment horizontal="left" vertical="center" wrapText="1"/>
    </xf>
    <xf numFmtId="0" fontId="3" fillId="0" borderId="4" xfId="0" applyFont="1" applyBorder="1" applyAlignment="1">
      <alignment horizontal="center" vertical="center"/>
    </xf>
    <xf numFmtId="164" fontId="3" fillId="0" borderId="4" xfId="0" applyNumberFormat="1" applyFont="1" applyBorder="1" applyAlignment="1">
      <alignment horizontal="center" vertical="center"/>
    </xf>
    <xf numFmtId="0" fontId="24" fillId="9" borderId="1" xfId="0" applyFont="1" applyFill="1" applyBorder="1" applyAlignment="1" applyProtection="1">
      <alignment horizontal="center" vertical="center" wrapText="1"/>
      <protection hidden="1"/>
    </xf>
    <xf numFmtId="0" fontId="1" fillId="4" borderId="1" xfId="1" applyFill="1" applyBorder="1" applyAlignment="1">
      <alignment horizontal="center" wrapText="1"/>
    </xf>
    <xf numFmtId="0" fontId="11" fillId="4" borderId="1" xfId="1" applyFont="1" applyFill="1" applyBorder="1" applyAlignment="1">
      <alignment horizontal="left" vertical="center" wrapText="1"/>
    </xf>
    <xf numFmtId="0" fontId="10" fillId="4" borderId="1"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8" fillId="4" borderId="1" xfId="0" applyFont="1" applyFill="1" applyBorder="1" applyAlignment="1" applyProtection="1">
      <alignment horizontal="center" vertical="center" wrapText="1"/>
      <protection hidden="1"/>
    </xf>
    <xf numFmtId="0" fontId="18" fillId="4" borderId="1" xfId="0" applyFont="1" applyFill="1" applyBorder="1" applyAlignment="1" applyProtection="1">
      <alignment horizontal="center" vertical="top" wrapText="1"/>
      <protection hidden="1"/>
    </xf>
    <xf numFmtId="164" fontId="23" fillId="0" borderId="9" xfId="0" applyNumberFormat="1" applyFont="1" applyBorder="1" applyAlignment="1" applyProtection="1">
      <protection hidden="1"/>
    </xf>
    <xf numFmtId="164" fontId="22" fillId="0" borderId="12" xfId="0" applyNumberFormat="1" applyFont="1" applyBorder="1" applyProtection="1">
      <protection hidden="1"/>
    </xf>
    <xf numFmtId="164" fontId="25" fillId="0" borderId="0" xfId="0" applyNumberFormat="1" applyFont="1" applyBorder="1" applyProtection="1">
      <protection hidden="1"/>
    </xf>
    <xf numFmtId="164" fontId="18" fillId="0" borderId="0" xfId="0" applyNumberFormat="1" applyFont="1" applyProtection="1">
      <protection hidden="1"/>
    </xf>
    <xf numFmtId="164" fontId="29" fillId="10" borderId="1" xfId="0" applyNumberFormat="1" applyFont="1" applyFill="1" applyBorder="1" applyAlignment="1" applyProtection="1">
      <alignment horizontal="center" vertical="center" wrapText="1"/>
      <protection hidden="1"/>
    </xf>
    <xf numFmtId="164" fontId="18" fillId="4" borderId="1" xfId="0" applyNumberFormat="1" applyFont="1" applyFill="1" applyBorder="1" applyAlignment="1" applyProtection="1">
      <alignment horizontal="center" vertical="center" wrapText="1"/>
      <protection hidden="1"/>
    </xf>
    <xf numFmtId="164" fontId="0" fillId="0" borderId="0" xfId="0" applyNumberFormat="1" applyProtection="1">
      <protection hidden="1"/>
    </xf>
    <xf numFmtId="9" fontId="18" fillId="4" borderId="1" xfId="0" applyNumberFormat="1" applyFont="1" applyFill="1" applyBorder="1" applyAlignment="1" applyProtection="1">
      <alignment horizontal="center" vertical="center" wrapText="1"/>
      <protection hidden="1"/>
    </xf>
    <xf numFmtId="164" fontId="29" fillId="9" borderId="1" xfId="0" applyNumberFormat="1" applyFont="1" applyFill="1" applyBorder="1" applyAlignment="1" applyProtection="1">
      <alignment horizontal="center" vertical="center" wrapText="1"/>
      <protection hidden="1"/>
    </xf>
    <xf numFmtId="0" fontId="30" fillId="2" borderId="1" xfId="1" applyFont="1" applyFill="1" applyBorder="1" applyAlignment="1">
      <alignment horizontal="center" vertical="center" wrapText="1"/>
    </xf>
    <xf numFmtId="0" fontId="1" fillId="4" borderId="1" xfId="1" applyFill="1" applyBorder="1" applyAlignment="1">
      <alignment horizontal="center" vertical="center" wrapText="1"/>
    </xf>
    <xf numFmtId="0" fontId="10" fillId="4" borderId="1" xfId="1" applyFont="1" applyFill="1" applyBorder="1" applyAlignment="1">
      <alignment vertical="center"/>
    </xf>
    <xf numFmtId="0" fontId="11" fillId="4" borderId="0" xfId="1" applyFont="1" applyFill="1"/>
    <xf numFmtId="0" fontId="11" fillId="0" borderId="7" xfId="1" applyFont="1" applyBorder="1" applyAlignment="1">
      <alignment horizontal="left" vertical="top" wrapText="1"/>
    </xf>
    <xf numFmtId="0" fontId="11" fillId="0" borderId="3" xfId="1" applyFont="1" applyBorder="1" applyAlignment="1">
      <alignment horizontal="left" vertical="top" wrapText="1"/>
    </xf>
    <xf numFmtId="0" fontId="18" fillId="4" borderId="2" xfId="0" applyFont="1" applyFill="1" applyBorder="1" applyAlignment="1" applyProtection="1">
      <alignment horizontal="center" vertical="center" wrapText="1"/>
      <protection hidden="1"/>
    </xf>
    <xf numFmtId="0" fontId="24" fillId="4" borderId="2" xfId="0" applyFont="1" applyFill="1" applyBorder="1" applyAlignment="1" applyProtection="1">
      <alignment horizontal="center" vertical="center" wrapText="1"/>
      <protection hidden="1"/>
    </xf>
    <xf numFmtId="0" fontId="1" fillId="4" borderId="8" xfId="1" applyFill="1" applyBorder="1" applyAlignment="1">
      <alignment horizontal="center"/>
    </xf>
    <xf numFmtId="0" fontId="1" fillId="4" borderId="10" xfId="1" applyFill="1" applyBorder="1" applyAlignment="1">
      <alignment horizontal="center"/>
    </xf>
    <xf numFmtId="0" fontId="1" fillId="4" borderId="11" xfId="1" applyFill="1" applyBorder="1" applyAlignment="1">
      <alignment horizontal="center"/>
    </xf>
    <xf numFmtId="0" fontId="1" fillId="4" borderId="5" xfId="1" applyFill="1" applyBorder="1" applyAlignment="1">
      <alignment horizontal="center" vertical="center"/>
    </xf>
    <xf numFmtId="0" fontId="1" fillId="4" borderId="6" xfId="1" applyFill="1" applyBorder="1" applyAlignment="1">
      <alignment horizontal="center"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xf>
    <xf numFmtId="0" fontId="2" fillId="7" borderId="2" xfId="1" applyFont="1" applyFill="1" applyBorder="1" applyAlignment="1">
      <alignment horizontal="center" vertical="center" wrapText="1"/>
    </xf>
    <xf numFmtId="0" fontId="2" fillId="7" borderId="3" xfId="1" applyFont="1" applyFill="1" applyBorder="1" applyAlignment="1">
      <alignment horizontal="center" vertical="center" wrapText="1"/>
    </xf>
    <xf numFmtId="0" fontId="4" fillId="7"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11" fillId="4" borderId="4" xfId="1" applyFont="1" applyFill="1" applyBorder="1" applyAlignment="1">
      <alignment horizontal="left" vertical="center"/>
    </xf>
    <xf numFmtId="0" fontId="11" fillId="4" borderId="5" xfId="1" applyFont="1" applyFill="1" applyBorder="1" applyAlignment="1">
      <alignment horizontal="left" vertical="center"/>
    </xf>
    <xf numFmtId="0" fontId="11" fillId="4" borderId="6" xfId="1" applyFont="1" applyFill="1" applyBorder="1" applyAlignment="1">
      <alignment horizontal="left" vertical="center"/>
    </xf>
    <xf numFmtId="0" fontId="28" fillId="4" borderId="4" xfId="1" applyFont="1" applyFill="1" applyBorder="1" applyAlignment="1">
      <alignment horizontal="left" vertical="center" wrapText="1"/>
    </xf>
    <xf numFmtId="0" fontId="28" fillId="4" borderId="5" xfId="1" applyFont="1" applyFill="1" applyBorder="1" applyAlignment="1">
      <alignment horizontal="left" vertical="center"/>
    </xf>
    <xf numFmtId="0" fontId="28" fillId="4" borderId="6" xfId="1" applyFont="1" applyFill="1" applyBorder="1" applyAlignment="1">
      <alignment horizontal="left" vertical="center"/>
    </xf>
    <xf numFmtId="0" fontId="14" fillId="2"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1" fillId="4" borderId="0" xfId="1" applyFill="1" applyBorder="1" applyAlignment="1">
      <alignment horizontal="center"/>
    </xf>
    <xf numFmtId="0" fontId="1" fillId="4" borderId="7" xfId="1" applyFill="1" applyBorder="1" applyAlignment="1">
      <alignment horizontal="center"/>
    </xf>
    <xf numFmtId="0" fontId="4" fillId="7" borderId="4" xfId="1" applyFont="1" applyFill="1" applyBorder="1" applyAlignment="1">
      <alignment horizontal="center" vertical="center"/>
    </xf>
    <xf numFmtId="0" fontId="4" fillId="7" borderId="5" xfId="1" applyFont="1" applyFill="1" applyBorder="1" applyAlignment="1">
      <alignment horizontal="center" vertical="center"/>
    </xf>
    <xf numFmtId="0" fontId="4" fillId="7" borderId="6" xfId="1" applyFont="1" applyFill="1" applyBorder="1" applyAlignment="1">
      <alignment horizontal="center" vertical="center"/>
    </xf>
    <xf numFmtId="0" fontId="19" fillId="4" borderId="0" xfId="1" applyFont="1" applyFill="1" applyBorder="1" applyAlignment="1">
      <alignment horizontal="center"/>
    </xf>
    <xf numFmtId="0" fontId="19" fillId="4" borderId="7" xfId="1" applyFont="1" applyFill="1" applyBorder="1" applyAlignment="1">
      <alignment horizontal="center"/>
    </xf>
    <xf numFmtId="0" fontId="19" fillId="0" borderId="1" xfId="0" applyFont="1" applyBorder="1" applyAlignment="1">
      <alignment horizontal="center"/>
    </xf>
    <xf numFmtId="0" fontId="18" fillId="0" borderId="4" xfId="0" applyFont="1" applyBorder="1" applyAlignment="1" applyProtection="1">
      <alignment horizontal="left" vertical="center" wrapText="1"/>
      <protection hidden="1"/>
    </xf>
    <xf numFmtId="0" fontId="18" fillId="0" borderId="6" xfId="0" applyFont="1" applyBorder="1" applyAlignment="1" applyProtection="1">
      <alignment horizontal="left" vertical="center" wrapText="1"/>
      <protection hidden="1"/>
    </xf>
    <xf numFmtId="0" fontId="17" fillId="2" borderId="1" xfId="1" applyFont="1" applyFill="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164" fontId="3" fillId="0" borderId="4" xfId="0" applyNumberFormat="1" applyFont="1" applyBorder="1" applyAlignment="1">
      <alignment horizontal="center" vertical="center"/>
    </xf>
    <xf numFmtId="164" fontId="3" fillId="0" borderId="6" xfId="0" applyNumberFormat="1" applyFont="1" applyBorder="1" applyAlignment="1">
      <alignment horizontal="center" vertical="center"/>
    </xf>
    <xf numFmtId="0" fontId="1" fillId="0" borderId="4" xfId="0" applyFont="1" applyBorder="1" applyAlignment="1">
      <alignment horizontal="center" vertical="center"/>
    </xf>
    <xf numFmtId="164" fontId="1" fillId="0" borderId="4" xfId="0" applyNumberFormat="1" applyFont="1" applyBorder="1" applyAlignment="1">
      <alignment horizontal="center" vertical="center"/>
    </xf>
    <xf numFmtId="164" fontId="1" fillId="0" borderId="6" xfId="0" applyNumberFormat="1" applyFont="1" applyBorder="1" applyAlignment="1">
      <alignment horizontal="center" vertical="center"/>
    </xf>
    <xf numFmtId="0" fontId="1" fillId="0" borderId="5" xfId="0" applyFont="1" applyBorder="1" applyAlignment="1">
      <alignment horizontal="center" vertical="center"/>
    </xf>
    <xf numFmtId="164" fontId="3" fillId="0" borderId="1" xfId="0" applyNumberFormat="1"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27" fillId="0" borderId="9" xfId="0" applyFont="1" applyBorder="1" applyAlignment="1">
      <alignment horizontal="center" vertical="center" wrapText="1"/>
    </xf>
    <xf numFmtId="164" fontId="19" fillId="0" borderId="1" xfId="0" applyNumberFormat="1" applyFont="1" applyBorder="1" applyAlignment="1">
      <alignment horizontal="center"/>
    </xf>
    <xf numFmtId="0" fontId="1" fillId="4" borderId="1" xfId="1" applyFill="1" applyBorder="1" applyAlignment="1">
      <alignment horizontal="center"/>
    </xf>
    <xf numFmtId="0" fontId="11" fillId="0" borderId="4" xfId="1" applyFont="1" applyBorder="1" applyAlignment="1">
      <alignment horizontal="left" vertical="center" wrapText="1"/>
    </xf>
    <xf numFmtId="0" fontId="11" fillId="0" borderId="6" xfId="1" applyFont="1" applyBorder="1" applyAlignment="1">
      <alignment horizontal="left" vertical="center" wrapText="1"/>
    </xf>
    <xf numFmtId="164" fontId="18" fillId="4" borderId="2" xfId="0" applyNumberFormat="1" applyFont="1" applyFill="1" applyBorder="1" applyAlignment="1" applyProtection="1">
      <alignment horizontal="center" vertical="top" wrapText="1"/>
      <protection hidden="1"/>
    </xf>
    <xf numFmtId="164" fontId="18" fillId="4" borderId="15" xfId="0" applyNumberFormat="1" applyFont="1" applyFill="1" applyBorder="1" applyAlignment="1" applyProtection="1">
      <alignment horizontal="center" vertical="top" wrapText="1"/>
      <protection hidden="1"/>
    </xf>
    <xf numFmtId="164" fontId="18" fillId="4" borderId="3" xfId="0" applyNumberFormat="1" applyFont="1" applyFill="1" applyBorder="1" applyAlignment="1" applyProtection="1">
      <alignment horizontal="center" vertical="top" wrapText="1"/>
      <protection hidden="1"/>
    </xf>
    <xf numFmtId="0" fontId="18" fillId="4" borderId="2" xfId="0" applyFont="1" applyFill="1" applyBorder="1" applyAlignment="1" applyProtection="1">
      <alignment horizontal="center" vertical="top" wrapText="1"/>
      <protection hidden="1"/>
    </xf>
    <xf numFmtId="0" fontId="18" fillId="4" borderId="15" xfId="0" applyFont="1" applyFill="1" applyBorder="1" applyAlignment="1" applyProtection="1">
      <alignment horizontal="center" vertical="top" wrapText="1"/>
      <protection hidden="1"/>
    </xf>
    <xf numFmtId="0" fontId="18" fillId="4" borderId="3" xfId="0" applyFont="1" applyFill="1" applyBorder="1" applyAlignment="1" applyProtection="1">
      <alignment horizontal="center" vertical="top" wrapText="1"/>
      <protection hidden="1"/>
    </xf>
    <xf numFmtId="0" fontId="24" fillId="4" borderId="2" xfId="0" applyFont="1" applyFill="1" applyBorder="1" applyAlignment="1" applyProtection="1">
      <alignment horizontal="center" vertical="top" wrapText="1"/>
      <protection hidden="1"/>
    </xf>
    <xf numFmtId="0" fontId="24" fillId="4" borderId="15" xfId="0" applyFont="1" applyFill="1" applyBorder="1" applyAlignment="1" applyProtection="1">
      <alignment horizontal="center" vertical="top" wrapText="1"/>
      <protection hidden="1"/>
    </xf>
    <xf numFmtId="0" fontId="24" fillId="4" borderId="3" xfId="0" applyFont="1" applyFill="1" applyBorder="1" applyAlignment="1" applyProtection="1">
      <alignment horizontal="center" vertical="top" wrapText="1"/>
      <protection hidden="1"/>
    </xf>
    <xf numFmtId="0" fontId="18" fillId="4" borderId="2" xfId="0" applyFont="1" applyFill="1" applyBorder="1" applyAlignment="1" applyProtection="1">
      <alignment horizontal="left" vertical="center" wrapText="1"/>
      <protection hidden="1"/>
    </xf>
    <xf numFmtId="0" fontId="18" fillId="4" borderId="3" xfId="0" applyFont="1" applyFill="1" applyBorder="1" applyAlignment="1" applyProtection="1">
      <alignment horizontal="left" vertical="center" wrapText="1"/>
      <protection hidden="1"/>
    </xf>
    <xf numFmtId="0" fontId="11" fillId="0" borderId="4" xfId="1" applyFont="1" applyBorder="1" applyAlignment="1">
      <alignment horizontal="left" vertical="top" wrapText="1"/>
    </xf>
    <xf numFmtId="0" fontId="11" fillId="0" borderId="6" xfId="1" applyFont="1" applyBorder="1" applyAlignment="1">
      <alignment horizontal="left" vertical="top"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1" xfId="1" applyFont="1" applyBorder="1" applyAlignment="1">
      <alignment horizontal="left" vertical="top" wrapText="1"/>
    </xf>
    <xf numFmtId="0" fontId="11" fillId="0" borderId="13" xfId="1" applyFont="1" applyBorder="1" applyAlignment="1">
      <alignment horizontal="left" vertical="top" wrapText="1"/>
    </xf>
    <xf numFmtId="0" fontId="11" fillId="0" borderId="7" xfId="1" applyFont="1" applyBorder="1" applyAlignment="1">
      <alignment horizontal="left" vertical="top" wrapText="1"/>
    </xf>
    <xf numFmtId="0" fontId="11" fillId="0" borderId="14" xfId="1" applyFont="1" applyBorder="1" applyAlignment="1">
      <alignment horizontal="left" vertical="top"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1" fillId="0" borderId="2" xfId="1" applyFont="1" applyBorder="1" applyAlignment="1">
      <alignment horizontal="left" vertical="top" wrapText="1"/>
    </xf>
    <xf numFmtId="0" fontId="11" fillId="0" borderId="3" xfId="1" applyFont="1" applyBorder="1" applyAlignment="1">
      <alignment horizontal="left" vertical="top" wrapText="1"/>
    </xf>
    <xf numFmtId="0" fontId="11" fillId="0" borderId="15" xfId="1" applyFont="1" applyBorder="1" applyAlignment="1">
      <alignment horizontal="left" vertical="center" wrapText="1"/>
    </xf>
    <xf numFmtId="0" fontId="22" fillId="0" borderId="1" xfId="0" applyFont="1" applyBorder="1" applyAlignment="1" applyProtection="1">
      <alignment horizontal="left"/>
      <protection hidden="1"/>
    </xf>
    <xf numFmtId="0" fontId="22" fillId="0" borderId="0" xfId="0" applyFont="1" applyBorder="1" applyAlignment="1" applyProtection="1">
      <alignment horizontal="center"/>
      <protection hidden="1"/>
    </xf>
    <xf numFmtId="0" fontId="22" fillId="0" borderId="7" xfId="0" applyFont="1" applyBorder="1" applyAlignment="1" applyProtection="1">
      <alignment horizontal="center"/>
      <protection hidden="1"/>
    </xf>
    <xf numFmtId="0" fontId="23" fillId="0" borderId="0" xfId="0" applyFont="1" applyBorder="1" applyAlignment="1" applyProtection="1">
      <alignment horizontal="center"/>
      <protection hidden="1"/>
    </xf>
    <xf numFmtId="0" fontId="23" fillId="0" borderId="7" xfId="0" applyFont="1" applyBorder="1" applyAlignment="1" applyProtection="1">
      <alignment horizontal="center"/>
      <protection hidden="1"/>
    </xf>
    <xf numFmtId="0" fontId="24" fillId="0" borderId="4" xfId="0" applyFont="1" applyBorder="1" applyAlignment="1" applyProtection="1">
      <alignment horizontal="left" vertical="center"/>
      <protection hidden="1"/>
    </xf>
    <xf numFmtId="0" fontId="24" fillId="0" borderId="5" xfId="0" applyFont="1" applyBorder="1" applyAlignment="1" applyProtection="1">
      <alignment horizontal="left" vertical="center"/>
      <protection hidden="1"/>
    </xf>
    <xf numFmtId="0" fontId="24" fillId="0" borderId="6" xfId="0" applyFont="1" applyBorder="1" applyAlignment="1" applyProtection="1">
      <alignment horizontal="left" vertical="center"/>
      <protection hidden="1"/>
    </xf>
    <xf numFmtId="0" fontId="24" fillId="8" borderId="1" xfId="0" applyFont="1" applyFill="1" applyBorder="1" applyAlignment="1" applyProtection="1">
      <alignment horizontal="center" vertical="center"/>
      <protection hidden="1"/>
    </xf>
    <xf numFmtId="0" fontId="24" fillId="9" borderId="1" xfId="0" applyFont="1" applyFill="1" applyBorder="1" applyAlignment="1" applyProtection="1">
      <alignment horizontal="center"/>
      <protection hidden="1"/>
    </xf>
    <xf numFmtId="0" fontId="24" fillId="10" borderId="1" xfId="0" applyFont="1" applyFill="1" applyBorder="1" applyAlignment="1" applyProtection="1">
      <alignment horizontal="center"/>
      <protection hidden="1"/>
    </xf>
    <xf numFmtId="0" fontId="24" fillId="9" borderId="1" xfId="0" applyFont="1" applyFill="1" applyBorder="1" applyAlignment="1" applyProtection="1">
      <alignment horizontal="center" vertical="center" wrapText="1"/>
      <protection hidden="1"/>
    </xf>
    <xf numFmtId="0" fontId="31" fillId="0" borderId="1" xfId="1" applyFont="1" applyBorder="1" applyAlignment="1">
      <alignment vertical="center" wrapText="1"/>
    </xf>
    <xf numFmtId="0" fontId="32" fillId="4" borderId="1" xfId="0" applyFont="1" applyFill="1" applyBorder="1" applyAlignment="1" applyProtection="1">
      <alignment horizontal="center" vertical="center" wrapText="1"/>
      <protection hidden="1"/>
    </xf>
    <xf numFmtId="0" fontId="33" fillId="4" borderId="1" xfId="0" applyFont="1" applyFill="1" applyBorder="1" applyAlignment="1" applyProtection="1">
      <alignment horizontal="center" vertical="center" wrapText="1"/>
      <protection hidden="1"/>
    </xf>
    <xf numFmtId="0" fontId="11" fillId="4" borderId="1" xfId="1" applyFont="1" applyFill="1" applyBorder="1" applyAlignment="1">
      <alignment vertical="center" wrapText="1"/>
    </xf>
    <xf numFmtId="0" fontId="1" fillId="4" borderId="4" xfId="1" applyFill="1" applyBorder="1" applyAlignment="1">
      <alignment horizontal="center" vertical="center" wrapText="1"/>
    </xf>
    <xf numFmtId="0" fontId="1" fillId="4" borderId="6" xfId="1" applyFill="1" applyBorder="1" applyAlignment="1">
      <alignment horizontal="center" vertical="center" wrapText="1"/>
    </xf>
    <xf numFmtId="0" fontId="1" fillId="4" borderId="4" xfId="1" applyFill="1" applyBorder="1" applyAlignment="1">
      <alignment horizontal="center" wrapText="1"/>
    </xf>
    <xf numFmtId="0" fontId="1" fillId="4" borderId="6" xfId="1" applyFill="1" applyBorder="1" applyAlignment="1">
      <alignment horizontal="center" wrapText="1"/>
    </xf>
  </cellXfs>
  <cellStyles count="3">
    <cellStyle name="Hipervínculo" xfId="2" builtinId="8"/>
    <cellStyle name="Normal" xfId="0" builtinId="0"/>
    <cellStyle name="Normal 2" xfId="1" xr:uid="{00000000-0005-0000-0000-000002000000}"/>
  </cellStyles>
  <dxfs count="27">
    <dxf>
      <font>
        <b/>
        <i val="0"/>
        <color theme="0"/>
      </font>
      <fill>
        <patternFill>
          <bgColor theme="6" tint="-0.499984740745262"/>
        </patternFill>
      </fill>
    </dxf>
    <dxf>
      <font>
        <b/>
        <i val="0"/>
        <color theme="0"/>
      </font>
      <fill>
        <patternFill>
          <bgColor theme="6" tint="-0.499984740745262"/>
        </patternFill>
      </fill>
    </dxf>
    <dxf>
      <font>
        <b/>
        <i val="0"/>
        <color rgb="FFFF0000"/>
      </font>
    </dxf>
    <dxf>
      <font>
        <b/>
        <i val="0"/>
        <color theme="0"/>
      </font>
      <fill>
        <patternFill>
          <bgColor theme="6" tint="-0.499984740745262"/>
        </patternFill>
      </fill>
    </dxf>
    <dxf>
      <font>
        <color rgb="FF00B050"/>
      </font>
    </dxf>
    <dxf>
      <font>
        <color rgb="FF00B050"/>
      </font>
    </dxf>
    <dxf>
      <fill>
        <patternFill>
          <bgColor rgb="FFFFC000"/>
        </patternFill>
      </fill>
    </dxf>
    <dxf>
      <fill>
        <patternFill>
          <bgColor rgb="FFFF0000"/>
        </patternFill>
      </fill>
    </dxf>
    <dxf>
      <font>
        <b/>
        <i val="0"/>
        <color rgb="FFFF0000"/>
      </font>
    </dxf>
    <dxf>
      <font>
        <b/>
        <i val="0"/>
        <color theme="0"/>
      </font>
      <fill>
        <patternFill>
          <bgColor theme="6" tint="-0.499984740745262"/>
        </patternFill>
      </fill>
    </dxf>
    <dxf>
      <font>
        <color rgb="FF00B050"/>
      </font>
    </dxf>
    <dxf>
      <font>
        <color rgb="FF00B050"/>
      </font>
    </dxf>
    <dxf>
      <fill>
        <patternFill>
          <bgColor rgb="FFFFC000"/>
        </patternFill>
      </fill>
    </dxf>
    <dxf>
      <fill>
        <patternFill>
          <bgColor rgb="FFFF0000"/>
        </patternFill>
      </fill>
    </dxf>
    <dxf>
      <font>
        <b/>
        <i val="0"/>
        <color theme="0"/>
      </font>
      <fill>
        <patternFill>
          <bgColor theme="6" tint="-0.499984740745262"/>
        </patternFill>
      </fill>
    </dxf>
    <dxf>
      <font>
        <b/>
        <i val="0"/>
        <color rgb="FFFF0000"/>
      </font>
    </dxf>
    <dxf>
      <font>
        <b/>
        <i val="0"/>
        <color theme="0"/>
      </font>
      <fill>
        <patternFill>
          <bgColor theme="6" tint="-0.499984740745262"/>
        </patternFill>
      </fill>
    </dxf>
    <dxf>
      <font>
        <color rgb="FF00B050"/>
      </font>
    </dxf>
    <dxf>
      <font>
        <color rgb="FF00B050"/>
      </font>
    </dxf>
    <dxf>
      <fill>
        <patternFill>
          <bgColor rgb="FFFFC000"/>
        </patternFill>
      </fill>
    </dxf>
    <dxf>
      <fill>
        <patternFill>
          <bgColor rgb="FFFF0000"/>
        </patternFill>
      </fill>
    </dxf>
    <dxf>
      <font>
        <b/>
        <i val="0"/>
        <color rgb="FFFF0000"/>
      </font>
    </dxf>
    <dxf>
      <font>
        <b/>
        <i val="0"/>
        <color theme="0"/>
      </font>
      <fill>
        <patternFill>
          <bgColor theme="6" tint="-0.499984740745262"/>
        </patternFill>
      </fill>
    </dxf>
    <dxf>
      <font>
        <color rgb="FF00B050"/>
      </font>
    </dxf>
    <dxf>
      <font>
        <color rgb="FF00B050"/>
      </font>
    </dxf>
    <dxf>
      <fill>
        <patternFill>
          <bgColor rgb="FFFFC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0</xdr:row>
          <xdr:rowOff>0</xdr:rowOff>
        </xdr:from>
        <xdr:to>
          <xdr:col>1</xdr:col>
          <xdr:colOff>676275</xdr:colOff>
          <xdr:row>4</xdr:row>
          <xdr:rowOff>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0</xdr:row>
          <xdr:rowOff>19050</xdr:rowOff>
        </xdr:from>
        <xdr:to>
          <xdr:col>0</xdr:col>
          <xdr:colOff>723900</xdr:colOff>
          <xdr:row>4</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FAJARDO/FRANK/2012/SIGC%20UDENAR/GESTION%20DE%20CALIDAD/Documentos/SGC-PR-03%20Acciones%20preventivas/SGC-FR-06-7-12-15%20Riesg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sheetName val="Análisis"/>
      <sheetName val="Valoración"/>
      <sheetName val="Políticas"/>
      <sheetName val="Plan de Acción"/>
      <sheetName val="MATRICES PL CORPORATIVA"/>
      <sheetName val="Plan de Acción (2)"/>
    </sheetNames>
    <sheetDataSet>
      <sheetData sheetId="0" refreshError="1"/>
      <sheetData sheetId="1">
        <row r="13">
          <cell r="AO13" t="str">
            <v>lo elegido</v>
          </cell>
          <cell r="AP13" t="str">
            <v>11</v>
          </cell>
          <cell r="AQ13" t="str">
            <v>12</v>
          </cell>
          <cell r="AR13" t="str">
            <v>13</v>
          </cell>
          <cell r="AS13" t="str">
            <v>14</v>
          </cell>
          <cell r="AT13" t="str">
            <v>15</v>
          </cell>
          <cell r="AU13" t="str">
            <v>21</v>
          </cell>
          <cell r="AV13" t="str">
            <v>22</v>
          </cell>
          <cell r="AW13" t="str">
            <v>23</v>
          </cell>
          <cell r="AX13" t="str">
            <v>24</v>
          </cell>
          <cell r="AY13" t="str">
            <v>25</v>
          </cell>
          <cell r="AZ13" t="str">
            <v>31</v>
          </cell>
          <cell r="BA13" t="str">
            <v>32</v>
          </cell>
          <cell r="BB13" t="str">
            <v>33</v>
          </cell>
          <cell r="BC13" t="str">
            <v>34</v>
          </cell>
          <cell r="BD13" t="str">
            <v>35</v>
          </cell>
          <cell r="BE13" t="str">
            <v>41</v>
          </cell>
          <cell r="BF13" t="str">
            <v>42</v>
          </cell>
          <cell r="BG13" t="str">
            <v>43</v>
          </cell>
          <cell r="BH13" t="str">
            <v>44</v>
          </cell>
          <cell r="BI13" t="str">
            <v>45</v>
          </cell>
          <cell r="BJ13" t="str">
            <v>51</v>
          </cell>
          <cell r="BK13" t="str">
            <v>52</v>
          </cell>
          <cell r="BL13" t="str">
            <v>53</v>
          </cell>
          <cell r="BM13" t="str">
            <v>54</v>
          </cell>
          <cell r="BN13" t="str">
            <v>55</v>
          </cell>
        </row>
        <row r="14">
          <cell r="AO14" t="str">
            <v/>
          </cell>
          <cell r="AP14" t="str">
            <v/>
          </cell>
          <cell r="AQ14" t="str">
            <v/>
          </cell>
          <cell r="AR14" t="str">
            <v/>
          </cell>
          <cell r="AS14" t="str">
            <v/>
          </cell>
          <cell r="AT14" t="str">
            <v/>
          </cell>
          <cell r="AU14" t="str">
            <v/>
          </cell>
          <cell r="AV14" t="str">
            <v/>
          </cell>
          <cell r="AW14" t="str">
            <v/>
          </cell>
          <cell r="AX14" t="str">
            <v/>
          </cell>
          <cell r="AY14" t="str">
            <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t="str">
            <v/>
          </cell>
          <cell r="BM14" t="str">
            <v/>
          </cell>
          <cell r="BN14" t="str">
            <v/>
          </cell>
        </row>
        <row r="15">
          <cell r="AO15" t="str">
            <v/>
          </cell>
          <cell r="AP15" t="str">
            <v/>
          </cell>
          <cell r="AQ15" t="str">
            <v/>
          </cell>
          <cell r="AR15" t="str">
            <v/>
          </cell>
          <cell r="AS15" t="str">
            <v/>
          </cell>
          <cell r="AT15" t="str">
            <v/>
          </cell>
          <cell r="AU15" t="str">
            <v/>
          </cell>
          <cell r="AV15" t="str">
            <v/>
          </cell>
          <cell r="AW15" t="str">
            <v/>
          </cell>
          <cell r="AX15" t="str">
            <v/>
          </cell>
          <cell r="AY15" t="str">
            <v/>
          </cell>
          <cell r="AZ15" t="str">
            <v/>
          </cell>
          <cell r="BA15" t="str">
            <v/>
          </cell>
          <cell r="BB15" t="str">
            <v/>
          </cell>
          <cell r="BC15" t="str">
            <v/>
          </cell>
          <cell r="BD15" t="str">
            <v/>
          </cell>
          <cell r="BE15" t="str">
            <v/>
          </cell>
          <cell r="BF15" t="str">
            <v/>
          </cell>
          <cell r="BG15" t="str">
            <v/>
          </cell>
          <cell r="BH15" t="str">
            <v/>
          </cell>
          <cell r="BI15" t="str">
            <v/>
          </cell>
          <cell r="BJ15" t="str">
            <v/>
          </cell>
          <cell r="BK15" t="str">
            <v/>
          </cell>
          <cell r="BL15" t="str">
            <v/>
          </cell>
          <cell r="BM15" t="str">
            <v/>
          </cell>
          <cell r="BN15" t="str">
            <v/>
          </cell>
        </row>
        <row r="16">
          <cell r="AH16" t="str">
            <v>aceptable</v>
          </cell>
          <cell r="AI16" t="str">
            <v>aceptable</v>
          </cell>
          <cell r="AJ16" t="str">
            <v>moderado</v>
          </cell>
          <cell r="AK16" t="str">
            <v>importante</v>
          </cell>
          <cell r="AL16" t="str">
            <v>importante</v>
          </cell>
          <cell r="AO16" t="str">
            <v/>
          </cell>
          <cell r="AP16" t="str">
            <v/>
          </cell>
          <cell r="AQ16" t="str">
            <v/>
          </cell>
          <cell r="AR16" t="str">
            <v/>
          </cell>
          <cell r="AS16" t="str">
            <v/>
          </cell>
          <cell r="AT16" t="str">
            <v/>
          </cell>
          <cell r="AU16" t="str">
            <v/>
          </cell>
          <cell r="AV16" t="str">
            <v/>
          </cell>
          <cell r="AW16" t="str">
            <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t="str">
            <v/>
          </cell>
          <cell r="BM16" t="str">
            <v/>
          </cell>
          <cell r="BN16" t="str">
            <v/>
          </cell>
        </row>
        <row r="17">
          <cell r="AH17" t="str">
            <v>aceptable</v>
          </cell>
          <cell r="AI17" t="str">
            <v>aceptable</v>
          </cell>
          <cell r="AJ17" t="str">
            <v>moderado</v>
          </cell>
          <cell r="AK17" t="str">
            <v>importante</v>
          </cell>
          <cell r="AL17" t="str">
            <v>inaceptable</v>
          </cell>
          <cell r="AO17" t="str">
            <v/>
          </cell>
          <cell r="AP17" t="str">
            <v/>
          </cell>
          <cell r="AQ17" t="str">
            <v/>
          </cell>
          <cell r="AR17" t="str">
            <v/>
          </cell>
          <cell r="AS17" t="str">
            <v/>
          </cell>
          <cell r="AT17" t="str">
            <v/>
          </cell>
          <cell r="AU17" t="str">
            <v/>
          </cell>
          <cell r="AV17" t="str">
            <v/>
          </cell>
          <cell r="AW17" t="str">
            <v/>
          </cell>
          <cell r="AX17" t="str">
            <v/>
          </cell>
          <cell r="AY17" t="str">
            <v/>
          </cell>
          <cell r="AZ17" t="str">
            <v/>
          </cell>
          <cell r="BA17" t="str">
            <v/>
          </cell>
          <cell r="BB17" t="str">
            <v/>
          </cell>
          <cell r="BC17" t="str">
            <v/>
          </cell>
          <cell r="BD17" t="str">
            <v/>
          </cell>
          <cell r="BE17" t="str">
            <v/>
          </cell>
          <cell r="BF17" t="str">
            <v/>
          </cell>
          <cell r="BG17" t="str">
            <v/>
          </cell>
          <cell r="BH17" t="str">
            <v/>
          </cell>
          <cell r="BI17" t="str">
            <v/>
          </cell>
          <cell r="BJ17" t="str">
            <v/>
          </cell>
          <cell r="BK17" t="str">
            <v/>
          </cell>
          <cell r="BL17" t="str">
            <v/>
          </cell>
          <cell r="BM17" t="str">
            <v/>
          </cell>
          <cell r="BN17" t="str">
            <v/>
          </cell>
        </row>
        <row r="18">
          <cell r="AH18" t="str">
            <v>aceptable</v>
          </cell>
          <cell r="AI18" t="str">
            <v>moderado</v>
          </cell>
          <cell r="AJ18" t="str">
            <v>importante</v>
          </cell>
          <cell r="AK18" t="str">
            <v>inaceptable</v>
          </cell>
          <cell r="AL18" t="str">
            <v>inaceptable</v>
          </cell>
          <cell r="AO18" t="str">
            <v/>
          </cell>
          <cell r="AP18" t="str">
            <v/>
          </cell>
          <cell r="AQ18" t="str">
            <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t="str">
            <v/>
          </cell>
          <cell r="BM18" t="str">
            <v/>
          </cell>
          <cell r="BN18" t="str">
            <v/>
          </cell>
        </row>
        <row r="19">
          <cell r="AH19" t="str">
            <v>moderado</v>
          </cell>
          <cell r="AI19" t="str">
            <v>importante</v>
          </cell>
          <cell r="AJ19" t="str">
            <v>importante</v>
          </cell>
          <cell r="AK19" t="str">
            <v>inaceptable</v>
          </cell>
          <cell r="AL19" t="str">
            <v>inaceptable</v>
          </cell>
          <cell r="AO19" t="str">
            <v/>
          </cell>
          <cell r="AP19" t="str">
            <v/>
          </cell>
          <cell r="AQ19" t="str">
            <v/>
          </cell>
          <cell r="AR19" t="str">
            <v/>
          </cell>
          <cell r="AS19" t="str">
            <v/>
          </cell>
          <cell r="AT19" t="str">
            <v/>
          </cell>
          <cell r="AU19" t="str">
            <v/>
          </cell>
          <cell r="AV19" t="str">
            <v/>
          </cell>
          <cell r="AW19" t="str">
            <v/>
          </cell>
          <cell r="AX19" t="str">
            <v/>
          </cell>
          <cell r="AY19" t="str">
            <v/>
          </cell>
          <cell r="AZ19" t="str">
            <v/>
          </cell>
          <cell r="BA19" t="str">
            <v/>
          </cell>
          <cell r="BB19" t="str">
            <v/>
          </cell>
          <cell r="BC19" t="str">
            <v/>
          </cell>
          <cell r="BD19" t="str">
            <v/>
          </cell>
          <cell r="BE19" t="str">
            <v/>
          </cell>
          <cell r="BF19" t="str">
            <v/>
          </cell>
          <cell r="BG19" t="str">
            <v/>
          </cell>
          <cell r="BH19" t="str">
            <v/>
          </cell>
          <cell r="BI19" t="str">
            <v/>
          </cell>
          <cell r="BJ19" t="str">
            <v/>
          </cell>
          <cell r="BK19" t="str">
            <v/>
          </cell>
          <cell r="BL19" t="str">
            <v/>
          </cell>
          <cell r="BM19" t="str">
            <v/>
          </cell>
          <cell r="BN19" t="str">
            <v/>
          </cell>
        </row>
        <row r="20">
          <cell r="AH20" t="str">
            <v>importante</v>
          </cell>
          <cell r="AI20" t="str">
            <v>importante</v>
          </cell>
          <cell r="AJ20" t="str">
            <v>inaceptable</v>
          </cell>
          <cell r="AK20" t="str">
            <v>inaceptable</v>
          </cell>
          <cell r="AL20" t="str">
            <v>inaceptable</v>
          </cell>
          <cell r="AO20" t="str">
            <v/>
          </cell>
          <cell r="AP20" t="str">
            <v/>
          </cell>
          <cell r="AQ20" t="str">
            <v/>
          </cell>
          <cell r="AR20" t="str">
            <v/>
          </cell>
          <cell r="AS20" t="str">
            <v/>
          </cell>
          <cell r="AT20" t="str">
            <v/>
          </cell>
          <cell r="AU20" t="str">
            <v/>
          </cell>
          <cell r="AV20" t="str">
            <v/>
          </cell>
          <cell r="AW20" t="str">
            <v/>
          </cell>
          <cell r="AX20" t="str">
            <v/>
          </cell>
          <cell r="AY20" t="str">
            <v/>
          </cell>
          <cell r="AZ20" t="str">
            <v/>
          </cell>
          <cell r="BA20" t="str">
            <v/>
          </cell>
          <cell r="BB20" t="str">
            <v/>
          </cell>
          <cell r="BC20" t="str">
            <v/>
          </cell>
          <cell r="BD20" t="str">
            <v/>
          </cell>
          <cell r="BE20" t="str">
            <v/>
          </cell>
          <cell r="BF20" t="str">
            <v/>
          </cell>
          <cell r="BG20" t="str">
            <v/>
          </cell>
          <cell r="BH20" t="str">
            <v/>
          </cell>
          <cell r="BI20" t="str">
            <v/>
          </cell>
          <cell r="BJ20" t="str">
            <v/>
          </cell>
          <cell r="BK20" t="str">
            <v/>
          </cell>
          <cell r="BL20" t="str">
            <v/>
          </cell>
          <cell r="BM20" t="str">
            <v/>
          </cell>
          <cell r="BN20" t="str">
            <v/>
          </cell>
        </row>
        <row r="21">
          <cell r="AO21" t="str">
            <v>0</v>
          </cell>
          <cell r="AP21" t="str">
            <v/>
          </cell>
          <cell r="AQ21" t="str">
            <v/>
          </cell>
          <cell r="AR21" t="str">
            <v/>
          </cell>
          <cell r="AS21" t="str">
            <v/>
          </cell>
          <cell r="AT21" t="str">
            <v/>
          </cell>
          <cell r="AU21" t="str">
            <v/>
          </cell>
          <cell r="AV21" t="str">
            <v/>
          </cell>
          <cell r="AW21" t="str">
            <v/>
          </cell>
          <cell r="AX21" t="str">
            <v/>
          </cell>
          <cell r="AY21" t="str">
            <v/>
          </cell>
          <cell r="AZ21" t="str">
            <v/>
          </cell>
          <cell r="BA21" t="str">
            <v/>
          </cell>
          <cell r="BB21" t="str">
            <v/>
          </cell>
          <cell r="BC21" t="str">
            <v/>
          </cell>
          <cell r="BD21" t="str">
            <v/>
          </cell>
          <cell r="BE21" t="str">
            <v/>
          </cell>
          <cell r="BF21" t="str">
            <v/>
          </cell>
          <cell r="BG21" t="str">
            <v/>
          </cell>
          <cell r="BH21" t="str">
            <v/>
          </cell>
          <cell r="BI21" t="str">
            <v/>
          </cell>
          <cell r="BJ21" t="str">
            <v/>
          </cell>
          <cell r="BK21" t="str">
            <v/>
          </cell>
          <cell r="BL21" t="str">
            <v/>
          </cell>
          <cell r="BM21" t="str">
            <v/>
          </cell>
          <cell r="BN21" t="str">
            <v/>
          </cell>
        </row>
        <row r="22">
          <cell r="AO22" t="str">
            <v>0</v>
          </cell>
          <cell r="AP22" t="str">
            <v/>
          </cell>
          <cell r="AQ22" t="str">
            <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t="str">
            <v/>
          </cell>
          <cell r="BM22" t="str">
            <v/>
          </cell>
          <cell r="BN22" t="str">
            <v/>
          </cell>
        </row>
        <row r="23">
          <cell r="AO23" t="str">
            <v>0</v>
          </cell>
          <cell r="AP23" t="str">
            <v/>
          </cell>
          <cell r="AQ23" t="str">
            <v/>
          </cell>
          <cell r="AR23" t="str">
            <v/>
          </cell>
          <cell r="AS23" t="str">
            <v/>
          </cell>
          <cell r="AT23" t="str">
            <v/>
          </cell>
          <cell r="AU23" t="str">
            <v/>
          </cell>
          <cell r="AV23" t="str">
            <v/>
          </cell>
          <cell r="AW23" t="str">
            <v/>
          </cell>
          <cell r="AX23" t="str">
            <v/>
          </cell>
          <cell r="AY23" t="str">
            <v/>
          </cell>
          <cell r="AZ23" t="str">
            <v/>
          </cell>
          <cell r="BA23" t="str">
            <v/>
          </cell>
          <cell r="BB23" t="str">
            <v/>
          </cell>
          <cell r="BC23" t="str">
            <v/>
          </cell>
          <cell r="BD23" t="str">
            <v/>
          </cell>
          <cell r="BE23" t="str">
            <v/>
          </cell>
          <cell r="BF23" t="str">
            <v/>
          </cell>
          <cell r="BG23" t="str">
            <v/>
          </cell>
          <cell r="BH23" t="str">
            <v/>
          </cell>
          <cell r="BI23" t="str">
            <v/>
          </cell>
          <cell r="BJ23" t="str">
            <v/>
          </cell>
          <cell r="BK23" t="str">
            <v/>
          </cell>
          <cell r="BL23" t="str">
            <v/>
          </cell>
          <cell r="BM23" t="str">
            <v/>
          </cell>
          <cell r="BN23" t="str">
            <v/>
          </cell>
        </row>
        <row r="24">
          <cell r="AO24" t="str">
            <v>0</v>
          </cell>
          <cell r="AP24" t="str">
            <v/>
          </cell>
          <cell r="AQ24" t="str">
            <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t="str">
            <v/>
          </cell>
          <cell r="BM24" t="str">
            <v/>
          </cell>
          <cell r="BN24" t="str">
            <v/>
          </cell>
        </row>
        <row r="25">
          <cell r="AO25" t="str">
            <v>0</v>
          </cell>
          <cell r="AP25" t="str">
            <v/>
          </cell>
          <cell r="AQ25" t="str">
            <v/>
          </cell>
          <cell r="AR25" t="str">
            <v/>
          </cell>
          <cell r="AS25" t="str">
            <v/>
          </cell>
          <cell r="AT25" t="str">
            <v/>
          </cell>
          <cell r="AU25" t="str">
            <v/>
          </cell>
          <cell r="AV25" t="str">
            <v/>
          </cell>
          <cell r="AW25" t="str">
            <v/>
          </cell>
          <cell r="AX25" t="str">
            <v/>
          </cell>
          <cell r="AY25" t="str">
            <v/>
          </cell>
          <cell r="AZ25" t="str">
            <v/>
          </cell>
          <cell r="BA25" t="str">
            <v/>
          </cell>
          <cell r="BB25" t="str">
            <v/>
          </cell>
          <cell r="BC25" t="str">
            <v/>
          </cell>
          <cell r="BD25" t="str">
            <v/>
          </cell>
          <cell r="BE25" t="str">
            <v/>
          </cell>
          <cell r="BF25" t="str">
            <v/>
          </cell>
          <cell r="BG25" t="str">
            <v/>
          </cell>
          <cell r="BH25" t="str">
            <v/>
          </cell>
          <cell r="BI25" t="str">
            <v/>
          </cell>
          <cell r="BJ25" t="str">
            <v/>
          </cell>
          <cell r="BK25" t="str">
            <v/>
          </cell>
          <cell r="BL25" t="str">
            <v/>
          </cell>
          <cell r="BM25" t="str">
            <v/>
          </cell>
          <cell r="BN25" t="str">
            <v/>
          </cell>
        </row>
        <row r="26">
          <cell r="AO26" t="str">
            <v>0</v>
          </cell>
          <cell r="AP26" t="str">
            <v/>
          </cell>
          <cell r="AQ26" t="str">
            <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t="str">
            <v/>
          </cell>
          <cell r="BM26" t="str">
            <v/>
          </cell>
          <cell r="BN26" t="str">
            <v/>
          </cell>
        </row>
        <row r="27">
          <cell r="AO27" t="str">
            <v>0</v>
          </cell>
          <cell r="AP27" t="str">
            <v/>
          </cell>
          <cell r="AQ27" t="str">
            <v/>
          </cell>
          <cell r="AR27" t="str">
            <v/>
          </cell>
          <cell r="AS27" t="str">
            <v/>
          </cell>
          <cell r="AT27" t="str">
            <v/>
          </cell>
          <cell r="AU27" t="str">
            <v/>
          </cell>
          <cell r="AV27" t="str">
            <v/>
          </cell>
          <cell r="AW27" t="str">
            <v/>
          </cell>
          <cell r="AX27" t="str">
            <v/>
          </cell>
          <cell r="AY27" t="str">
            <v/>
          </cell>
          <cell r="AZ27" t="str">
            <v/>
          </cell>
          <cell r="BA27" t="str">
            <v/>
          </cell>
          <cell r="BB27" t="str">
            <v/>
          </cell>
          <cell r="BC27" t="str">
            <v/>
          </cell>
          <cell r="BD27" t="str">
            <v/>
          </cell>
          <cell r="BE27" t="str">
            <v/>
          </cell>
          <cell r="BF27" t="str">
            <v/>
          </cell>
          <cell r="BG27" t="str">
            <v/>
          </cell>
          <cell r="BH27" t="str">
            <v/>
          </cell>
          <cell r="BI27" t="str">
            <v/>
          </cell>
          <cell r="BJ27" t="str">
            <v/>
          </cell>
          <cell r="BK27" t="str">
            <v/>
          </cell>
          <cell r="BL27" t="str">
            <v/>
          </cell>
          <cell r="BM27" t="str">
            <v/>
          </cell>
          <cell r="BN27" t="str">
            <v/>
          </cell>
        </row>
        <row r="28">
          <cell r="AO28" t="str">
            <v>0</v>
          </cell>
          <cell r="AP28" t="str">
            <v/>
          </cell>
          <cell r="AQ28" t="str">
            <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t="str">
            <v/>
          </cell>
          <cell r="BM28" t="str">
            <v/>
          </cell>
          <cell r="BN28" t="str">
            <v/>
          </cell>
        </row>
        <row r="29">
          <cell r="AO29" t="str">
            <v>0</v>
          </cell>
          <cell r="AP29" t="str">
            <v/>
          </cell>
          <cell r="AQ29" t="str">
            <v/>
          </cell>
          <cell r="AR29" t="str">
            <v/>
          </cell>
          <cell r="AS29" t="str">
            <v/>
          </cell>
          <cell r="AT29" t="str">
            <v/>
          </cell>
          <cell r="AU29" t="str">
            <v/>
          </cell>
          <cell r="AV29" t="str">
            <v/>
          </cell>
          <cell r="AW29" t="str">
            <v/>
          </cell>
          <cell r="AX29" t="str">
            <v/>
          </cell>
          <cell r="AY29" t="str">
            <v/>
          </cell>
          <cell r="AZ29" t="str">
            <v/>
          </cell>
          <cell r="BA29" t="str">
            <v/>
          </cell>
          <cell r="BB29" t="str">
            <v/>
          </cell>
          <cell r="BC29" t="str">
            <v/>
          </cell>
          <cell r="BD29" t="str">
            <v/>
          </cell>
          <cell r="BE29" t="str">
            <v/>
          </cell>
          <cell r="BF29" t="str">
            <v/>
          </cell>
          <cell r="BG29" t="str">
            <v/>
          </cell>
          <cell r="BH29" t="str">
            <v/>
          </cell>
          <cell r="BI29" t="str">
            <v/>
          </cell>
          <cell r="BJ29" t="str">
            <v/>
          </cell>
          <cell r="BK29" t="str">
            <v/>
          </cell>
          <cell r="BL29" t="str">
            <v/>
          </cell>
          <cell r="BM29" t="str">
            <v/>
          </cell>
          <cell r="BN29" t="str">
            <v/>
          </cell>
        </row>
        <row r="30">
          <cell r="AO30" t="str">
            <v>0</v>
          </cell>
          <cell r="AP30" t="str">
            <v/>
          </cell>
          <cell r="AQ30" t="str">
            <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t="str">
            <v/>
          </cell>
          <cell r="BM30" t="str">
            <v/>
          </cell>
          <cell r="BN30" t="str">
            <v/>
          </cell>
        </row>
        <row r="31">
          <cell r="AO31" t="str">
            <v>0</v>
          </cell>
          <cell r="AP31" t="str">
            <v/>
          </cell>
          <cell r="AQ31" t="str">
            <v/>
          </cell>
          <cell r="AR31" t="str">
            <v/>
          </cell>
          <cell r="AS31" t="str">
            <v/>
          </cell>
          <cell r="AT31" t="str">
            <v/>
          </cell>
          <cell r="AU31" t="str">
            <v/>
          </cell>
          <cell r="AV31" t="str">
            <v/>
          </cell>
          <cell r="AW31" t="str">
            <v/>
          </cell>
          <cell r="AX31" t="str">
            <v/>
          </cell>
          <cell r="AY31" t="str">
            <v/>
          </cell>
          <cell r="AZ31" t="str">
            <v/>
          </cell>
          <cell r="BA31" t="str">
            <v/>
          </cell>
          <cell r="BB31" t="str">
            <v/>
          </cell>
          <cell r="BC31" t="str">
            <v/>
          </cell>
          <cell r="BD31" t="str">
            <v/>
          </cell>
          <cell r="BE31" t="str">
            <v/>
          </cell>
          <cell r="BF31" t="str">
            <v/>
          </cell>
          <cell r="BG31" t="str">
            <v/>
          </cell>
          <cell r="BH31" t="str">
            <v/>
          </cell>
          <cell r="BI31" t="str">
            <v/>
          </cell>
          <cell r="BJ31" t="str">
            <v/>
          </cell>
          <cell r="BK31" t="str">
            <v/>
          </cell>
          <cell r="BL31" t="str">
            <v/>
          </cell>
          <cell r="BM31" t="str">
            <v/>
          </cell>
          <cell r="BN31" t="str">
            <v/>
          </cell>
        </row>
        <row r="32">
          <cell r="AO32" t="str">
            <v>0</v>
          </cell>
          <cell r="AP32" t="str">
            <v/>
          </cell>
          <cell r="AQ32" t="str">
            <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t="str">
            <v/>
          </cell>
          <cell r="BM32" t="str">
            <v/>
          </cell>
          <cell r="BN32" t="str">
            <v/>
          </cell>
        </row>
        <row r="33">
          <cell r="AO33" t="str">
            <v>0</v>
          </cell>
          <cell r="AP33" t="str">
            <v/>
          </cell>
          <cell r="AQ33" t="str">
            <v/>
          </cell>
          <cell r="AR33" t="str">
            <v/>
          </cell>
          <cell r="AS33" t="str">
            <v/>
          </cell>
          <cell r="AT33" t="str">
            <v/>
          </cell>
          <cell r="AU33" t="str">
            <v/>
          </cell>
          <cell r="AV33" t="str">
            <v/>
          </cell>
          <cell r="AW33" t="str">
            <v/>
          </cell>
          <cell r="AX33" t="str">
            <v/>
          </cell>
          <cell r="AY33" t="str">
            <v/>
          </cell>
          <cell r="AZ33" t="str">
            <v/>
          </cell>
          <cell r="BA33" t="str">
            <v/>
          </cell>
          <cell r="BB33" t="str">
            <v/>
          </cell>
          <cell r="BC33" t="str">
            <v/>
          </cell>
          <cell r="BD33" t="str">
            <v/>
          </cell>
          <cell r="BE33" t="str">
            <v/>
          </cell>
          <cell r="BF33" t="str">
            <v/>
          </cell>
          <cell r="BG33" t="str">
            <v/>
          </cell>
          <cell r="BH33" t="str">
            <v/>
          </cell>
          <cell r="BI33" t="str">
            <v/>
          </cell>
          <cell r="BJ33" t="str">
            <v/>
          </cell>
          <cell r="BK33" t="str">
            <v/>
          </cell>
          <cell r="BL33" t="str">
            <v/>
          </cell>
          <cell r="BM33" t="str">
            <v/>
          </cell>
          <cell r="BN33" t="str">
            <v/>
          </cell>
        </row>
        <row r="34">
          <cell r="AO34" t="str">
            <v>0</v>
          </cell>
          <cell r="AP34" t="str">
            <v/>
          </cell>
          <cell r="AQ34" t="str">
            <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t="str">
            <v/>
          </cell>
          <cell r="BM34" t="str">
            <v/>
          </cell>
          <cell r="BN34" t="str">
            <v/>
          </cell>
        </row>
        <row r="35">
          <cell r="AI35" t="str">
            <v>Largo plazo 5</v>
          </cell>
          <cell r="AJ35" t="str">
            <v>Largo plazo 2</v>
          </cell>
          <cell r="AK35" t="str">
            <v>Mediano plazo 2</v>
          </cell>
          <cell r="AL35" t="str">
            <v>Corto plazo 3</v>
          </cell>
          <cell r="AM35" t="str">
            <v>Corto plazo 1</v>
          </cell>
          <cell r="AO35" t="str">
            <v>0</v>
          </cell>
          <cell r="AP35" t="str">
            <v/>
          </cell>
          <cell r="AQ35" t="str">
            <v/>
          </cell>
          <cell r="AR35" t="str">
            <v/>
          </cell>
          <cell r="AS35" t="str">
            <v/>
          </cell>
          <cell r="AT35" t="str">
            <v/>
          </cell>
          <cell r="AU35" t="str">
            <v/>
          </cell>
          <cell r="AV35" t="str">
            <v/>
          </cell>
          <cell r="AW35" t="str">
            <v/>
          </cell>
          <cell r="AX35" t="str">
            <v/>
          </cell>
          <cell r="AY35" t="str">
            <v/>
          </cell>
          <cell r="AZ35" t="str">
            <v/>
          </cell>
          <cell r="BA35" t="str">
            <v/>
          </cell>
          <cell r="BB35" t="str">
            <v/>
          </cell>
          <cell r="BC35" t="str">
            <v/>
          </cell>
          <cell r="BD35" t="str">
            <v/>
          </cell>
          <cell r="BE35" t="str">
            <v/>
          </cell>
          <cell r="BF35" t="str">
            <v/>
          </cell>
          <cell r="BG35" t="str">
            <v/>
          </cell>
          <cell r="BH35" t="str">
            <v/>
          </cell>
          <cell r="BI35" t="str">
            <v/>
          </cell>
          <cell r="BJ35" t="str">
            <v/>
          </cell>
          <cell r="BK35" t="str">
            <v/>
          </cell>
          <cell r="BL35" t="str">
            <v/>
          </cell>
          <cell r="BM35" t="str">
            <v/>
          </cell>
          <cell r="BN35" t="str">
            <v/>
          </cell>
        </row>
        <row r="36">
          <cell r="AI36" t="str">
            <v>Largo plazo 4</v>
          </cell>
          <cell r="AJ36" t="str">
            <v>Largo plazo 1</v>
          </cell>
          <cell r="AK36" t="str">
            <v>Mediano plazo 1</v>
          </cell>
          <cell r="AL36" t="str">
            <v>Corto plazo 2</v>
          </cell>
          <cell r="AM36" t="str">
            <v>Urgente 4</v>
          </cell>
          <cell r="AO36" t="str">
            <v>0</v>
          </cell>
          <cell r="AP36" t="str">
            <v/>
          </cell>
          <cell r="AQ36" t="str">
            <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t="str">
            <v/>
          </cell>
          <cell r="BM36" t="str">
            <v/>
          </cell>
          <cell r="BN36" t="str">
            <v/>
          </cell>
        </row>
        <row r="37">
          <cell r="AI37" t="str">
            <v>Largo plazo 3</v>
          </cell>
          <cell r="AJ37" t="str">
            <v>Mediano plazo 3</v>
          </cell>
          <cell r="AK37" t="str">
            <v>Corto plazo 5</v>
          </cell>
          <cell r="AL37" t="str">
            <v>Urgente 7</v>
          </cell>
          <cell r="AM37" t="str">
            <v>Urgente 3</v>
          </cell>
          <cell r="AO37" t="str">
            <v>0</v>
          </cell>
          <cell r="AP37" t="str">
            <v/>
          </cell>
          <cell r="AQ37" t="str">
            <v/>
          </cell>
          <cell r="AR37" t="str">
            <v/>
          </cell>
          <cell r="AS37" t="str">
            <v/>
          </cell>
          <cell r="AT37" t="str">
            <v/>
          </cell>
          <cell r="AU37" t="str">
            <v/>
          </cell>
          <cell r="AV37" t="str">
            <v/>
          </cell>
          <cell r="AW37" t="str">
            <v/>
          </cell>
          <cell r="AX37" t="str">
            <v/>
          </cell>
          <cell r="AY37" t="str">
            <v/>
          </cell>
          <cell r="AZ37" t="str">
            <v/>
          </cell>
          <cell r="BA37" t="str">
            <v/>
          </cell>
          <cell r="BB37" t="str">
            <v/>
          </cell>
          <cell r="BC37" t="str">
            <v/>
          </cell>
          <cell r="BD37" t="str">
            <v/>
          </cell>
          <cell r="BE37" t="str">
            <v/>
          </cell>
          <cell r="BF37" t="str">
            <v/>
          </cell>
          <cell r="BG37" t="str">
            <v/>
          </cell>
          <cell r="BH37" t="str">
            <v/>
          </cell>
          <cell r="BI37" t="str">
            <v/>
          </cell>
          <cell r="BJ37" t="str">
            <v/>
          </cell>
          <cell r="BK37" t="str">
            <v/>
          </cell>
          <cell r="BL37" t="str">
            <v/>
          </cell>
          <cell r="BM37" t="str">
            <v/>
          </cell>
          <cell r="BN37" t="str">
            <v/>
          </cell>
        </row>
        <row r="38">
          <cell r="AI38" t="str">
            <v>Mediano plazo 4</v>
          </cell>
          <cell r="AJ38" t="str">
            <v>Corto plazo 7</v>
          </cell>
          <cell r="AK38" t="str">
            <v>Corto plazo 4</v>
          </cell>
          <cell r="AL38" t="str">
            <v>Urgente 6</v>
          </cell>
          <cell r="AM38" t="str">
            <v>Urgente 2</v>
          </cell>
          <cell r="AO38" t="str">
            <v>0</v>
          </cell>
          <cell r="AP38" t="str">
            <v/>
          </cell>
          <cell r="AQ38" t="str">
            <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t="str">
            <v/>
          </cell>
          <cell r="BM38" t="str">
            <v/>
          </cell>
          <cell r="BN38" t="str">
            <v/>
          </cell>
        </row>
        <row r="39">
          <cell r="AI39" t="str">
            <v>Corto plazo 8</v>
          </cell>
          <cell r="AJ39" t="str">
            <v>Corto plazo 6</v>
          </cell>
          <cell r="AK39" t="str">
            <v>Urgente 8</v>
          </cell>
          <cell r="AL39" t="str">
            <v>Urgente 5</v>
          </cell>
          <cell r="AM39" t="str">
            <v>Urgente 1</v>
          </cell>
          <cell r="AO39" t="str">
            <v>Retener</v>
          </cell>
          <cell r="AP39" t="str">
            <v>Retener</v>
          </cell>
          <cell r="AQ39" t="str">
            <v>Retener</v>
          </cell>
          <cell r="AR39" t="str">
            <v>Oportunidad</v>
          </cell>
          <cell r="AS39" t="str">
            <v>Convertir o mitigar</v>
          </cell>
          <cell r="AT39" t="str">
            <v>Convertir o mitigar</v>
          </cell>
          <cell r="AU39" t="str">
            <v>Retener</v>
          </cell>
          <cell r="AV39" t="str">
            <v>Retener</v>
          </cell>
          <cell r="AW39" t="str">
            <v>Oportunidad</v>
          </cell>
          <cell r="AX39" t="str">
            <v>Convertir o mitigar</v>
          </cell>
          <cell r="AY39" t="str">
            <v>Mitigar o eliminar</v>
          </cell>
          <cell r="AZ39" t="str">
            <v>Retener</v>
          </cell>
          <cell r="BA39" t="str">
            <v>Oportunidad</v>
          </cell>
          <cell r="BB39" t="str">
            <v>Convertir o mitigar</v>
          </cell>
          <cell r="BC39" t="str">
            <v>Mitigar o eliminar</v>
          </cell>
          <cell r="BD39" t="str">
            <v>Mitigar o eliminar</v>
          </cell>
          <cell r="BE39" t="str">
            <v>Oportunidad</v>
          </cell>
          <cell r="BF39" t="str">
            <v>Convertir o mitigar</v>
          </cell>
          <cell r="BG39" t="str">
            <v>Convertir o mitigar</v>
          </cell>
          <cell r="BH39" t="str">
            <v>Mitigar o eliminar</v>
          </cell>
          <cell r="BI39" t="str">
            <v>Mitigar o eliminar</v>
          </cell>
          <cell r="BJ39" t="str">
            <v>Convertir o mitigar</v>
          </cell>
          <cell r="BK39" t="str">
            <v>Convertir o mitigar</v>
          </cell>
          <cell r="BL39" t="str">
            <v>Mitigar o eliminar</v>
          </cell>
          <cell r="BM39" t="str">
            <v>Mitigar o eliminar</v>
          </cell>
          <cell r="BN39" t="str">
            <v>Mitigar o eliminar</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Microsoft_Visio_2003-2010_Drawing.vsd"/></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Microsoft_Visio_2003-2010_Drawing1.vsd"/></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8"/>
  <sheetViews>
    <sheetView view="pageBreakPreview" topLeftCell="C28" zoomScale="80" zoomScaleNormal="70" zoomScaleSheetLayoutView="80" workbookViewId="0">
      <selection activeCell="F30" sqref="F30:G30"/>
    </sheetView>
  </sheetViews>
  <sheetFormatPr baseColWidth="10" defaultRowHeight="12.75" x14ac:dyDescent="0.2"/>
  <cols>
    <col min="1" max="1" width="11.42578125" style="1"/>
    <col min="2" max="2" width="30.85546875" style="1" customWidth="1"/>
    <col min="3" max="3" width="21.42578125" style="1" customWidth="1"/>
    <col min="4" max="4" width="24.42578125" style="1" customWidth="1"/>
    <col min="5" max="5" width="7.28515625" style="1" customWidth="1"/>
    <col min="6" max="6" width="22.28515625" style="1" customWidth="1"/>
    <col min="7" max="7" width="6.5703125" style="1" customWidth="1"/>
    <col min="8" max="8" width="26" style="1" customWidth="1"/>
    <col min="9" max="9" width="37" style="1" customWidth="1"/>
    <col min="10" max="10" width="6.5703125" style="1" customWidth="1"/>
    <col min="11" max="11" width="25.140625" style="1" customWidth="1"/>
    <col min="12" max="12" width="14" style="1" customWidth="1"/>
    <col min="13" max="13" width="10.28515625" style="1" customWidth="1"/>
    <col min="14" max="14" width="24.7109375" style="1" customWidth="1"/>
    <col min="15" max="16384" width="11.42578125" style="1"/>
  </cols>
  <sheetData>
    <row r="1" spans="1:20" s="10" customFormat="1" ht="14.25" x14ac:dyDescent="0.2">
      <c r="B1" s="79"/>
      <c r="C1" s="19"/>
      <c r="D1" s="19"/>
      <c r="E1" s="19"/>
      <c r="F1" s="19"/>
      <c r="G1" s="19"/>
      <c r="H1" s="19"/>
      <c r="I1" s="19"/>
      <c r="J1" s="19"/>
      <c r="K1" s="19"/>
      <c r="L1" s="19"/>
      <c r="M1" s="107" t="s">
        <v>21</v>
      </c>
      <c r="N1" s="108"/>
    </row>
    <row r="2" spans="1:20" s="10" customFormat="1" ht="14.25" x14ac:dyDescent="0.2">
      <c r="B2" s="80"/>
      <c r="C2" s="99" t="s">
        <v>18</v>
      </c>
      <c r="D2" s="99"/>
      <c r="E2" s="99"/>
      <c r="F2" s="99"/>
      <c r="G2" s="99"/>
      <c r="H2" s="99"/>
      <c r="I2" s="99"/>
      <c r="J2" s="99"/>
      <c r="K2" s="99"/>
      <c r="L2" s="100"/>
      <c r="M2" s="107" t="s">
        <v>22</v>
      </c>
      <c r="N2" s="108"/>
    </row>
    <row r="3" spans="1:20" s="10" customFormat="1" ht="14.25" x14ac:dyDescent="0.2">
      <c r="B3" s="80"/>
      <c r="C3" s="104" t="s">
        <v>127</v>
      </c>
      <c r="D3" s="104"/>
      <c r="E3" s="104"/>
      <c r="F3" s="104"/>
      <c r="G3" s="104"/>
      <c r="H3" s="104"/>
      <c r="I3" s="104"/>
      <c r="J3" s="104"/>
      <c r="K3" s="104"/>
      <c r="L3" s="105"/>
      <c r="M3" s="107" t="s">
        <v>16</v>
      </c>
      <c r="N3" s="108"/>
    </row>
    <row r="4" spans="1:20" s="10" customFormat="1" ht="14.25" x14ac:dyDescent="0.2">
      <c r="B4" s="81"/>
      <c r="C4" s="20"/>
      <c r="D4" s="20"/>
      <c r="E4" s="20"/>
      <c r="F4" s="20"/>
      <c r="G4" s="20"/>
      <c r="H4" s="20"/>
      <c r="I4" s="20"/>
      <c r="J4" s="20"/>
      <c r="K4" s="20"/>
      <c r="L4" s="20"/>
      <c r="M4" s="107" t="s">
        <v>17</v>
      </c>
      <c r="N4" s="108"/>
    </row>
    <row r="5" spans="1:20" s="10" customFormat="1" x14ac:dyDescent="0.2">
      <c r="B5" s="18"/>
    </row>
    <row r="6" spans="1:20" s="10" customFormat="1" ht="15.75" x14ac:dyDescent="0.2">
      <c r="B6" s="73" t="s">
        <v>8</v>
      </c>
      <c r="C6" s="91" t="s">
        <v>166</v>
      </c>
      <c r="D6" s="92"/>
      <c r="E6" s="92"/>
      <c r="F6" s="92"/>
      <c r="G6" s="92"/>
      <c r="H6" s="92"/>
      <c r="I6" s="92"/>
      <c r="J6" s="92"/>
      <c r="K6" s="92"/>
      <c r="L6" s="92"/>
      <c r="M6" s="92"/>
      <c r="N6" s="93"/>
    </row>
    <row r="7" spans="1:20" s="10" customFormat="1" ht="27.75" x14ac:dyDescent="0.4">
      <c r="B7" s="74"/>
      <c r="E7" s="11"/>
      <c r="F7" s="11"/>
      <c r="G7" s="11"/>
      <c r="H7" s="11"/>
      <c r="I7" s="11"/>
      <c r="J7" s="11"/>
      <c r="K7" s="11"/>
    </row>
    <row r="8" spans="1:20" s="10" customFormat="1" ht="18.75" x14ac:dyDescent="0.2">
      <c r="B8" s="73"/>
      <c r="C8" s="94"/>
      <c r="D8" s="95"/>
      <c r="E8" s="95"/>
      <c r="F8" s="95"/>
      <c r="G8" s="95"/>
      <c r="H8" s="95"/>
      <c r="I8" s="95"/>
      <c r="J8" s="95"/>
      <c r="K8" s="95"/>
      <c r="L8" s="95"/>
      <c r="M8" s="95"/>
      <c r="N8" s="96"/>
    </row>
    <row r="9" spans="1:20" s="10" customFormat="1" ht="27.75" x14ac:dyDescent="0.4">
      <c r="B9" s="12"/>
      <c r="E9" s="11"/>
      <c r="F9" s="11"/>
      <c r="G9" s="11"/>
      <c r="H9" s="11"/>
      <c r="I9" s="11"/>
      <c r="J9" s="11"/>
      <c r="K9" s="11"/>
    </row>
    <row r="10" spans="1:20" s="2" customFormat="1" ht="47.25" customHeight="1" x14ac:dyDescent="0.25">
      <c r="B10" s="88" t="s">
        <v>5</v>
      </c>
      <c r="C10" s="88"/>
      <c r="D10" s="88"/>
      <c r="E10" s="90" t="s">
        <v>9</v>
      </c>
      <c r="F10" s="90"/>
      <c r="G10" s="90"/>
      <c r="H10" s="90"/>
      <c r="I10" s="101" t="s">
        <v>19</v>
      </c>
      <c r="J10" s="102"/>
      <c r="K10" s="103"/>
      <c r="L10" s="109" t="s">
        <v>11</v>
      </c>
      <c r="M10" s="109"/>
      <c r="N10" s="109"/>
    </row>
    <row r="11" spans="1:20" s="2" customFormat="1" ht="76.5" customHeight="1" x14ac:dyDescent="0.25">
      <c r="B11" s="86" t="s">
        <v>0</v>
      </c>
      <c r="C11" s="86" t="s">
        <v>1</v>
      </c>
      <c r="D11" s="86" t="s">
        <v>3</v>
      </c>
      <c r="E11" s="89" t="s">
        <v>4</v>
      </c>
      <c r="F11" s="89"/>
      <c r="G11" s="89" t="s">
        <v>6</v>
      </c>
      <c r="H11" s="89"/>
      <c r="I11" s="98" t="s">
        <v>2</v>
      </c>
      <c r="J11" s="98" t="s">
        <v>10</v>
      </c>
      <c r="K11" s="98"/>
      <c r="L11" s="71" t="s">
        <v>12</v>
      </c>
      <c r="M11" s="97" t="s">
        <v>7</v>
      </c>
      <c r="N11" s="97"/>
      <c r="T11" s="3"/>
    </row>
    <row r="12" spans="1:20" s="2" customFormat="1" ht="18.75" x14ac:dyDescent="0.25">
      <c r="B12" s="87"/>
      <c r="C12" s="87"/>
      <c r="D12" s="87"/>
      <c r="E12" s="9" t="s">
        <v>13</v>
      </c>
      <c r="F12" s="8" t="s">
        <v>14</v>
      </c>
      <c r="G12" s="9" t="s">
        <v>13</v>
      </c>
      <c r="H12" s="8" t="s">
        <v>14</v>
      </c>
      <c r="I12" s="98"/>
      <c r="J12" s="21" t="s">
        <v>13</v>
      </c>
      <c r="K12" s="22" t="s">
        <v>14</v>
      </c>
      <c r="L12" s="6" t="s">
        <v>13</v>
      </c>
      <c r="M12" s="6" t="s">
        <v>15</v>
      </c>
      <c r="N12" s="6" t="s">
        <v>14</v>
      </c>
      <c r="T12" s="3"/>
    </row>
    <row r="13" spans="1:20" ht="155.25" customHeight="1" x14ac:dyDescent="0.2">
      <c r="A13" s="1">
        <v>1</v>
      </c>
      <c r="B13" s="47" t="s">
        <v>70</v>
      </c>
      <c r="C13" s="48" t="s">
        <v>47</v>
      </c>
      <c r="D13" s="47" t="s">
        <v>103</v>
      </c>
      <c r="E13" s="16">
        <v>5</v>
      </c>
      <c r="F13" s="14" t="str">
        <f t="shared" ref="F13:F14" si="0">IF(E13=0,"",IF(E13=1,"Remota probabilidad de ocurrencia. Sería irrazonable esperar que se produjera el fallo",IF(E13&lt;4,"Baja probabilidad de ocurrencia. Ocasionalmente podría producirse un número relativo bajo de fallos",IF(E13&lt;7,"Moderada probabilidad de ocurrencia. Asociado a situaciones similares que hayan tenido fallos esporádicos, pero en grandes proporciones",IF(E13&lt;9,"Alta probabilidad de ocurrencia. Los fallos se presentan con frecuencia",IF(E13&lt;11,"Muy alta probabilidad de ocurrencia. Se producirá el fallo con total seguridad","Corregir Valor"))))))</f>
        <v>Moderada probabilidad de ocurrencia. Asociado a situaciones similares que hayan tenido fallos esporádicos, pero en grandes proporciones</v>
      </c>
      <c r="G13" s="16">
        <v>4</v>
      </c>
      <c r="H13" s="14" t="str">
        <f t="shared" ref="H13" si="1">IF(G13=0,"",IF(G13=1,"Irrazonable esperar que el fallo produjese un efecto perceptible en el rendimiento del servicio. Probablemente, el usuario no podrá detectar el fallo",IF(G13&lt;4,"Baja gravedad debido a la escasa importancia de las consecuencias del fallo, que causarían en el usurario un ligero descontento",IF(G13&lt;7,"Moderada gravedad del fallo que causaría al usuario cierto descontento. Puede ocasionar retrabajos",IF(G13&lt;9,"Alta clasificación de gravedad debido a la naturaleza del fallo que causa en el cliente un alto grado de insatisfacción sin llegar a incumplir la normativa sobre seguridad o quebrando de leyes. Requiere de retrabajos mayores",IF(G13&lt;11,"Muy alta clasificación de gravedad que origina total insatisfacción del usuario, o puede llegar a suponer un riesgo para la seguridad o incumplimiento de la normativa.","Corregir Valor"))))))</f>
        <v>Moderada gravedad del fallo que causaría al usuario cierto descontento. Puede ocasionar retrabajos</v>
      </c>
      <c r="I13" s="162" t="s">
        <v>167</v>
      </c>
      <c r="J13" s="16">
        <v>6</v>
      </c>
      <c r="K13" s="14" t="str">
        <f t="shared" ref="K13" si="2">IF(J13=0,"",IF(J13=1,"Remota probabilidad de que el defecto llegue al usuario, Casi completa fiabilidad de los controles",IF(J13&lt;4,"Baja probabilidad de que el defecto llegue al usuario ya que, de producirse, seria detectado por los controles o en fases posteriores del proceso.",IF(J13&lt;7,"Moderada probabilidad de que el servicio defectuoso llegue al usuario",IF(J13&lt;9,"Alta probabilidad de que el servicio defectuoso llegue al usuario debido a la baja fiabilidad de los controles existentes.",IF(J13&lt;11,"Muy alta probabilidad de que el servicio defectuoso llegue al usuario.  Este esta latente y no se manifestara en la fase de prestación del servicio.","Corregir Valor"))))))</f>
        <v>Moderada probabilidad de que el servicio defectuoso llegue al usuario</v>
      </c>
      <c r="L13" s="17">
        <f t="shared" ref="L13" si="3">(E13*G13*J13)</f>
        <v>120</v>
      </c>
      <c r="M13" s="7" t="str">
        <f t="shared" ref="M13" si="4">IF(L13&lt;1,"NPR",IF(L13&lt;301,"Riesgo Bajo",IF(L13&lt;601,"Riesgo Medio",IF(L13&lt;1001,"Riesgo Alto","Falso"))))</f>
        <v>Riesgo Bajo</v>
      </c>
      <c r="N13" s="15" t="str">
        <f t="shared" ref="N13" si="5">IF(M13="Riesgo Bajo","Aceptable BAJO No tratamiento mantener controles  deje así",IF(M13="Riesgo Medio","No Aceptable MODERADO Tratamiento a mediano o largo plazo 1 a 5 años",IF(M13="Riesgo Alto","No Aceptable PRIORITARIO Tratamiento inmediato o a corto plazo hasta 1 año","")))</f>
        <v>Aceptable BAJO No tratamiento mantener controles  deje así</v>
      </c>
      <c r="T13" s="4"/>
    </row>
    <row r="14" spans="1:20" ht="127.5" customHeight="1" x14ac:dyDescent="0.2">
      <c r="A14" s="1">
        <v>2</v>
      </c>
      <c r="B14" s="47" t="s">
        <v>73</v>
      </c>
      <c r="C14" s="47" t="s">
        <v>168</v>
      </c>
      <c r="D14" s="47" t="s">
        <v>72</v>
      </c>
      <c r="E14" s="16">
        <v>6</v>
      </c>
      <c r="F14" s="14" t="str">
        <f t="shared" si="0"/>
        <v>Moderada probabilidad de ocurrencia. Asociado a situaciones similares que hayan tenido fallos esporádicos, pero en grandes proporciones</v>
      </c>
      <c r="G14" s="16">
        <v>6</v>
      </c>
      <c r="H14" s="14" t="str">
        <f t="shared" ref="H14" si="6">IF(G14=0,"",IF(G14=1,"Irrazonable esperar que el fallo produjese un efecto perceptible en el rendimiento del servicio. Probablemente, el usuario no podrá detectar el fallo",IF(G14&lt;4,"Baja gravedad debido a la escasa importancia de las consecuencias del fallo, que causarían en el usurario un ligero descontento",IF(G14&lt;7,"Moderada gravedad del fallo que causaría al usuario cierto descontento. Puede ocasionar retrabajos",IF(G14&lt;9,"Alta clasificación de gravedad debido a la naturaleza del fallo que causa en el cliente un alto grado de insatisfacción sin llegar a incumplir la normativa sobre seguridad o quebrando de leyes. Requiere de retrabajos mayores",IF(G14&lt;11,"Muy alta clasificación de gravedad que origina total insatisfacción del usuario, o puede llegar a suponer un riesgo para la seguridad o incumplimiento de la normativa.","Corregir Valor"))))))</f>
        <v>Moderada gravedad del fallo que causaría al usuario cierto descontento. Puede ocasionar retrabajos</v>
      </c>
      <c r="I14" s="162" t="s">
        <v>169</v>
      </c>
      <c r="J14" s="16">
        <v>5</v>
      </c>
      <c r="K14" s="14" t="str">
        <f t="shared" ref="K14" si="7">IF(J14=0,"",IF(J14=1,"Remota probabilidad de que el defecto llegue al usuario, Casi completa fiabilidad de los controles",IF(J14&lt;4,"Baja probabilidad de que el defecto llegue al usuario ya que, de producirse, seria detectado por los controles o en fases posteriores del proceso.",IF(J14&lt;7,"Moderada probabilidad de que el servicio defectuoso llegue al usuario",IF(J14&lt;9,"Alta probabilidad de que el servicio defectuoso llegue al usuario debido a la baja fiabilidad de los controles existentes.",IF(J14&lt;11,"Muy alta probabilidad de que el servicio defectuoso llegue al usuario.  Este esta latente y no se manifestara en la fase de prestación del servicio.","Corregir Valor"))))))</f>
        <v>Moderada probabilidad de que el servicio defectuoso llegue al usuario</v>
      </c>
      <c r="L14" s="17">
        <f t="shared" ref="L14" si="8">(E14*G14*J14)</f>
        <v>180</v>
      </c>
      <c r="M14" s="7" t="str">
        <f t="shared" ref="M14" si="9">IF(L14&lt;1,"NPR",IF(L14&lt;301,"Riesgo Bajo",IF(L14&lt;601,"Riesgo Medio",IF(L14&lt;1001,"Riesgo Alto","Falso"))))</f>
        <v>Riesgo Bajo</v>
      </c>
      <c r="N14" s="15" t="str">
        <f t="shared" ref="N14" si="10">IF(M14="Riesgo Bajo","Aceptable BAJO No tratamiento mantener controles  deje así",IF(M14="Riesgo Medio","No Aceptable MODERADO Tratamiento a mediano o largo plazo 1 a 5 años",IF(M14="Riesgo Alto","No Aceptable PRIORITARIO Tratamiento inmediato o a corto plazo hasta 1 año","")))</f>
        <v>Aceptable BAJO No tratamiento mantener controles  deje así</v>
      </c>
      <c r="T14" s="4"/>
    </row>
    <row r="15" spans="1:20" ht="161.25" customHeight="1" x14ac:dyDescent="0.2">
      <c r="A15" s="1">
        <v>3</v>
      </c>
      <c r="B15" s="47" t="s">
        <v>71</v>
      </c>
      <c r="C15" s="47" t="s">
        <v>48</v>
      </c>
      <c r="D15" s="47" t="s">
        <v>170</v>
      </c>
      <c r="E15" s="16">
        <v>6</v>
      </c>
      <c r="F15" s="14" t="str">
        <f t="shared" ref="F15" si="11">IF(E15=0,"",IF(E15=1,"Remota probabilidad de ocurrencia. Sería irrazonable esperar que se produjera el fallo",IF(E15&lt;4,"Baja probabilidad de ocurrencia. Ocasionalmente podría producirse un número relativo bajo de fallos",IF(E15&lt;7,"Moderada probabilidad de ocurrencia. Asociado a situaciones similares que hayan tenido fallos esporádicos, pero en grandes proporciones",IF(E15&lt;9,"Alta probabilidad de ocurrencia. Los fallos se presentan con frecuencia",IF(E15&lt;11,"Muy alta probabilidad de ocurrencia. Se producirá el fallo con total seguridad","Corregir Valor"))))))</f>
        <v>Moderada probabilidad de ocurrencia. Asociado a situaciones similares que hayan tenido fallos esporádicos, pero en grandes proporciones</v>
      </c>
      <c r="G15" s="16">
        <v>10</v>
      </c>
      <c r="H15" s="14" t="str">
        <f t="shared" ref="H15" si="12">IF(G15=0,"",IF(G15=1,"Irrazonable esperar que el fallo produjese un efecto perceptible en el rendimiento del servicio. Probablemente, el usuario no podrá detectar el fallo",IF(G15&lt;4,"Baja gravedad debido a la escasa importancia de las consecuencias del fallo, que causarían en el usurario un ligero descontento",IF(G15&lt;7,"Moderada gravedad del fallo que causaría al usuario cierto descontento. Puede ocasionar retrabajos",IF(G15&lt;9,"Alta clasificación de gravedad debido a la naturaleza del fallo que causa en el cliente un alto grado de insatisfacción sin llegar a incumplir la normativa sobre seguridad o quebrando de leyes. Requiere de retrabajos mayores",IF(G15&lt;11,"Muy alta clasificación de gravedad que origina total insatisfacción del usuario, o puede llegar a suponer un riesgo para la seguridad o incumplimiento de la normativa.","Corregir Valor"))))))</f>
        <v>Muy alta clasificación de gravedad que origina total insatisfacción del usuario, o puede llegar a suponer un riesgo para la seguridad o incumplimiento de la normativa.</v>
      </c>
      <c r="I15" s="47" t="s">
        <v>154</v>
      </c>
      <c r="J15" s="16">
        <v>10</v>
      </c>
      <c r="K15" s="14" t="str">
        <f t="shared" ref="K15:K21" si="13">IF(J15=0,"",IF(J15=1,"Remota probabilidad de que el defecto llegue al usuario, Casi completa fiabilidad de los controles",IF(J15&lt;4,"Baja probabilidad de que el defecto llegue al usuario ya que, de producirse, seria detectado por los controles o en fases posteriores del proceso.",IF(J15&lt;7,"Moderada probabilidad de que el servicio defectuoso llegue al usuario",IF(J15&lt;9,"Alta probabilidad de que el servicio defectuoso llegue al usuario debido a la baja fiabilidad de los controles existentes.",IF(J15&lt;11,"Muy alta probabilidad de que el servicio defectuoso llegue al usuario.  Este esta latente y no se manifestara en la fase de prestación del servicio.","Corregir Valor"))))))</f>
        <v>Muy alta probabilidad de que el servicio defectuoso llegue al usuario.  Este esta latente y no se manifestara en la fase de prestación del servicio.</v>
      </c>
      <c r="L15" s="17">
        <f t="shared" ref="L15:L21" si="14">(E15*G15*J15)</f>
        <v>600</v>
      </c>
      <c r="M15" s="7" t="str">
        <f t="shared" ref="M15:M21" si="15">IF(L15&lt;1,"NPR",IF(L15&lt;301,"Riesgo Bajo",IF(L15&lt;601,"Riesgo Medio",IF(L15&lt;1001,"Riesgo Alto","Falso"))))</f>
        <v>Riesgo Medio</v>
      </c>
      <c r="N15" s="15" t="str">
        <f t="shared" ref="N15:N21" si="16">IF(M15="Riesgo Bajo","Aceptable BAJO No tratamiento mantener controles  deje así",IF(M15="Riesgo Medio","No Aceptable MODERADO Tratamiento a mediano o largo plazo 1 a 5 años",IF(M15="Riesgo Alto","No Aceptable PRIORITARIO Tratamiento inmediato o a corto plazo hasta 1 año","")))</f>
        <v>No Aceptable MODERADO Tratamiento a mediano o largo plazo 1 a 5 años</v>
      </c>
      <c r="T15" s="4"/>
    </row>
    <row r="16" spans="1:20" ht="225" x14ac:dyDescent="0.2">
      <c r="A16" s="1">
        <v>4</v>
      </c>
      <c r="B16" s="47" t="s">
        <v>75</v>
      </c>
      <c r="C16" s="47" t="s">
        <v>62</v>
      </c>
      <c r="D16" s="47" t="s">
        <v>76</v>
      </c>
      <c r="E16" s="16">
        <v>6</v>
      </c>
      <c r="F16" s="14" t="str">
        <f t="shared" ref="F16" si="17">IF(E16=0,"",IF(E16=1,"Remota probabilidad de ocurrencia. Sería irrazonable esperar que se produjera el fallo",IF(E16&lt;4,"Baja probabilidad de ocurrencia. Ocasionalmente podría producirse un número relativo bajo de fallos",IF(E16&lt;7,"Moderada probabilidad de ocurrencia. Asociado a situaciones similares que hayan tenido fallos esporádicos, pero en grandes proporciones",IF(E16&lt;9,"Alta probabilidad de ocurrencia. Los fallos se presentan con frecuencia",IF(E16&lt;11,"Muy alta probabilidad de ocurrencia. Se producirá el fallo con total seguridad","Corregir Valor"))))))</f>
        <v>Moderada probabilidad de ocurrencia. Asociado a situaciones similares que hayan tenido fallos esporádicos, pero en grandes proporciones</v>
      </c>
      <c r="G16" s="16">
        <v>5</v>
      </c>
      <c r="H16" s="14" t="str">
        <f t="shared" ref="H16" si="18">IF(G16=0,"",IF(G16=1,"Irrazonable esperar que el fallo produjese un efecto perceptible en el rendimiento del servicio. Probablemente, el usuario no podrá detectar el fallo",IF(G16&lt;4,"Baja gravedad debido a la escasa importancia de las consecuencias del fallo, que causarían en el usurario un ligero descontento",IF(G16&lt;7,"Moderada gravedad del fallo que causaría al usuario cierto descontento. Puede ocasionar retrabajos",IF(G16&lt;9,"Alta clasificación de gravedad debido a la naturaleza del fallo que causa en el cliente un alto grado de insatisfacción sin llegar a incumplir la normativa sobre seguridad o quebrando de leyes. Requiere de retrabajos mayores",IF(G16&lt;11,"Muy alta clasificación de gravedad que origina total insatisfacción del usuario, o puede llegar a suponer un riesgo para la seguridad o incumplimiento de la normativa.","Corregir Valor"))))))</f>
        <v>Moderada gravedad del fallo que causaría al usuario cierto descontento. Puede ocasionar retrabajos</v>
      </c>
      <c r="I16" s="47" t="s">
        <v>126</v>
      </c>
      <c r="J16" s="16">
        <v>4</v>
      </c>
      <c r="K16" s="14" t="str">
        <f t="shared" ref="K16" si="19">IF(J16=0,"",IF(J16=1,"Remota probabilidad de que el defecto llegue al usuario, Casi completa fiabilidad de los controles",IF(J16&lt;4,"Baja probabilidad de que el defecto llegue al usuario ya que, de producirse, seria detectado por los controles o en fases posteriores del proceso.",IF(J16&lt;7,"Moderada probabilidad de que el servicio defectuoso llegue al usuario",IF(J16&lt;9,"Alta probabilidad de que el servicio defectuoso llegue al usuario debido a la baja fiabilidad de los controles existentes.",IF(J16&lt;11,"Muy alta probabilidad de que el servicio defectuoso llegue al usuario.  Este esta latente y no se manifestara en la fase de prestación del servicio.","Corregir Valor"))))))</f>
        <v>Moderada probabilidad de que el servicio defectuoso llegue al usuario</v>
      </c>
      <c r="L16" s="17">
        <f t="shared" ref="L16" si="20">(E16*G16*J16)</f>
        <v>120</v>
      </c>
      <c r="M16" s="7" t="str">
        <f t="shared" ref="M16" si="21">IF(L16&lt;1,"NPR",IF(L16&lt;301,"Riesgo Bajo",IF(L16&lt;601,"Riesgo Medio",IF(L16&lt;1001,"Riesgo Alto","Falso"))))</f>
        <v>Riesgo Bajo</v>
      </c>
      <c r="N16" s="15" t="str">
        <f t="shared" ref="N16" si="22">IF(M16="Riesgo Bajo","Aceptable BAJO No tratamiento mantener controles  deje así",IF(M16="Riesgo Medio","No Aceptable MODERADO Tratamiento a mediano o largo plazo 1 a 5 años",IF(M16="Riesgo Alto","No Aceptable PRIORITARIO Tratamiento inmediato o a corto plazo hasta 1 año","")))</f>
        <v>Aceptable BAJO No tratamiento mantener controles  deje así</v>
      </c>
      <c r="T16" s="4"/>
    </row>
    <row r="17" spans="1:20" ht="105" x14ac:dyDescent="0.2">
      <c r="A17" s="1">
        <v>5</v>
      </c>
      <c r="B17" s="47" t="s">
        <v>78</v>
      </c>
      <c r="C17" s="47" t="s">
        <v>49</v>
      </c>
      <c r="D17" s="47" t="s">
        <v>79</v>
      </c>
      <c r="E17" s="16">
        <v>7</v>
      </c>
      <c r="F17" s="14" t="str">
        <f t="shared" ref="F17:F21" si="23">IF(E17=0,"",IF(E17=1,"Remota probabilidad de ocurrencia. Sería irrazonable esperar que se produjera el fallo",IF(E17&lt;4,"Baja probabilidad de ocurrencia. Ocasionalmente podría producirse un número relativo bajo de fallos",IF(E17&lt;7,"Moderada probabilidad de ocurrencia. Asociado a situaciones similares que hayan tenido fallos esporádicos, pero en grandes proporciones",IF(E17&lt;9,"Alta probabilidad de ocurrencia. Los fallos se presentan con frecuencia",IF(E17&lt;11,"Muy alta probabilidad de ocurrencia. Se producirá el fallo con total seguridad","Corregir Valor"))))))</f>
        <v>Alta probabilidad de ocurrencia. Los fallos se presentan con frecuencia</v>
      </c>
      <c r="G17" s="16">
        <v>7</v>
      </c>
      <c r="H17" s="14" t="str">
        <f t="shared" ref="H17:H21" si="24">IF(G17=0,"",IF(G17=1,"Irrazonable esperar que el fallo produjese un efecto perceptible en el rendimiento del servicio. Probablemente, el usuario no podrá detectar el fallo",IF(G17&lt;4,"Baja gravedad debido a la escasa importancia de las consecuencias del fallo, que causarían en el usurario un ligero descontento",IF(G17&lt;7,"Moderada gravedad del fallo que causaría al usuario cierto descontento. Puede ocasionar retrabajos",IF(G17&lt;9,"Alta clasificación de gravedad debido a la naturaleza del fallo que causa en el cliente un alto grado de insatisfacción sin llegar a incumplir la normativa sobre seguridad o quebrando de leyes. Requiere de retrabajos mayores",IF(G17&lt;11,"Muy alta clasificación de gravedad que origina total insatisfacción del usuario, o puede llegar a suponer un riesgo para la seguridad o incumplimiento de la normativa.","Corregir Valor"))))))</f>
        <v>Alta clasificación de gravedad debido a la naturaleza del fallo que causa en el cliente un alto grado de insatisfacción sin llegar a incumplir la normativa sobre seguridad o quebrando de leyes. Requiere de retrabajos mayores</v>
      </c>
      <c r="I17" s="47" t="s">
        <v>82</v>
      </c>
      <c r="J17" s="16">
        <v>7</v>
      </c>
      <c r="K17" s="14" t="str">
        <f t="shared" si="13"/>
        <v>Alta probabilidad de que el servicio defectuoso llegue al usuario debido a la baja fiabilidad de los controles existentes.</v>
      </c>
      <c r="L17" s="17">
        <f t="shared" si="14"/>
        <v>343</v>
      </c>
      <c r="M17" s="7" t="str">
        <f t="shared" si="15"/>
        <v>Riesgo Medio</v>
      </c>
      <c r="N17" s="15" t="str">
        <f t="shared" si="16"/>
        <v>No Aceptable MODERADO Tratamiento a mediano o largo plazo 1 a 5 años</v>
      </c>
      <c r="T17" s="4"/>
    </row>
    <row r="18" spans="1:20" ht="114" x14ac:dyDescent="0.2">
      <c r="A18" s="1">
        <v>6</v>
      </c>
      <c r="B18" s="47" t="s">
        <v>81</v>
      </c>
      <c r="C18" s="47" t="s">
        <v>50</v>
      </c>
      <c r="D18" s="47" t="s">
        <v>80</v>
      </c>
      <c r="E18" s="16">
        <v>5</v>
      </c>
      <c r="F18" s="14" t="str">
        <f t="shared" si="23"/>
        <v>Moderada probabilidad de ocurrencia. Asociado a situaciones similares que hayan tenido fallos esporádicos, pero en grandes proporciones</v>
      </c>
      <c r="G18" s="16">
        <v>5</v>
      </c>
      <c r="H18" s="14" t="str">
        <f t="shared" si="24"/>
        <v>Moderada gravedad del fallo que causaría al usuario cierto descontento. Puede ocasionar retrabajos</v>
      </c>
      <c r="I18" s="47" t="s">
        <v>51</v>
      </c>
      <c r="J18" s="16">
        <v>5</v>
      </c>
      <c r="K18" s="14" t="str">
        <f t="shared" si="13"/>
        <v>Moderada probabilidad de que el servicio defectuoso llegue al usuario</v>
      </c>
      <c r="L18" s="17">
        <f t="shared" si="14"/>
        <v>125</v>
      </c>
      <c r="M18" s="7" t="str">
        <f t="shared" si="15"/>
        <v>Riesgo Bajo</v>
      </c>
      <c r="N18" s="15" t="str">
        <f t="shared" si="16"/>
        <v>Aceptable BAJO No tratamiento mantener controles  deje así</v>
      </c>
      <c r="T18" s="4"/>
    </row>
    <row r="19" spans="1:20" ht="114" x14ac:dyDescent="0.2">
      <c r="A19" s="1">
        <v>7</v>
      </c>
      <c r="B19" s="47" t="s">
        <v>83</v>
      </c>
      <c r="C19" s="47" t="s">
        <v>54</v>
      </c>
      <c r="D19" s="47" t="s">
        <v>84</v>
      </c>
      <c r="E19" s="16">
        <v>4</v>
      </c>
      <c r="F19" s="14" t="str">
        <f t="shared" si="23"/>
        <v>Moderada probabilidad de ocurrencia. Asociado a situaciones similares que hayan tenido fallos esporádicos, pero en grandes proporciones</v>
      </c>
      <c r="G19" s="16">
        <v>5</v>
      </c>
      <c r="H19" s="14" t="str">
        <f t="shared" si="24"/>
        <v>Moderada gravedad del fallo que causaría al usuario cierto descontento. Puede ocasionar retrabajos</v>
      </c>
      <c r="I19" s="47" t="s">
        <v>55</v>
      </c>
      <c r="J19" s="16">
        <v>4</v>
      </c>
      <c r="K19" s="14" t="str">
        <f t="shared" si="13"/>
        <v>Moderada probabilidad de que el servicio defectuoso llegue al usuario</v>
      </c>
      <c r="L19" s="17">
        <f t="shared" si="14"/>
        <v>80</v>
      </c>
      <c r="M19" s="7" t="str">
        <f t="shared" si="15"/>
        <v>Riesgo Bajo</v>
      </c>
      <c r="N19" s="15" t="str">
        <f t="shared" si="16"/>
        <v>Aceptable BAJO No tratamiento mantener controles  deje así</v>
      </c>
      <c r="T19" s="4"/>
    </row>
    <row r="20" spans="1:20" ht="71.25" x14ac:dyDescent="0.2">
      <c r="A20" s="1">
        <v>8</v>
      </c>
      <c r="B20" s="47" t="s">
        <v>85</v>
      </c>
      <c r="C20" s="47" t="s">
        <v>56</v>
      </c>
      <c r="D20" s="47" t="s">
        <v>86</v>
      </c>
      <c r="E20" s="16">
        <v>7</v>
      </c>
      <c r="F20" s="14" t="str">
        <f t="shared" si="23"/>
        <v>Alta probabilidad de ocurrencia. Los fallos se presentan con frecuencia</v>
      </c>
      <c r="G20" s="16">
        <v>7</v>
      </c>
      <c r="H20" s="14" t="str">
        <f t="shared" si="24"/>
        <v>Alta clasificación de gravedad debido a la naturaleza del fallo que causa en el cliente un alto grado de insatisfacción sin llegar a incumplir la normativa sobre seguridad o quebrando de leyes. Requiere de retrabajos mayores</v>
      </c>
      <c r="I20" s="47" t="s">
        <v>63</v>
      </c>
      <c r="J20" s="16">
        <v>7</v>
      </c>
      <c r="K20" s="14" t="str">
        <f t="shared" si="13"/>
        <v>Alta probabilidad de que el servicio defectuoso llegue al usuario debido a la baja fiabilidad de los controles existentes.</v>
      </c>
      <c r="L20" s="17">
        <f t="shared" si="14"/>
        <v>343</v>
      </c>
      <c r="M20" s="7" t="str">
        <f t="shared" si="15"/>
        <v>Riesgo Medio</v>
      </c>
      <c r="N20" s="15" t="str">
        <f t="shared" si="16"/>
        <v>No Aceptable MODERADO Tratamiento a mediano o largo plazo 1 a 5 años</v>
      </c>
      <c r="T20" s="4"/>
    </row>
    <row r="21" spans="1:20" ht="114" x14ac:dyDescent="0.2">
      <c r="A21" s="1">
        <v>9</v>
      </c>
      <c r="B21" s="47" t="s">
        <v>87</v>
      </c>
      <c r="C21" s="47" t="s">
        <v>57</v>
      </c>
      <c r="D21" s="47" t="s">
        <v>88</v>
      </c>
      <c r="E21" s="16">
        <v>5</v>
      </c>
      <c r="F21" s="14" t="str">
        <f t="shared" si="23"/>
        <v>Moderada probabilidad de ocurrencia. Asociado a situaciones similares que hayan tenido fallos esporádicos, pero en grandes proporciones</v>
      </c>
      <c r="G21" s="16">
        <v>5</v>
      </c>
      <c r="H21" s="14" t="str">
        <f t="shared" si="24"/>
        <v>Moderada gravedad del fallo que causaría al usuario cierto descontento. Puede ocasionar retrabajos</v>
      </c>
      <c r="I21" s="47" t="s">
        <v>58</v>
      </c>
      <c r="J21" s="16">
        <v>5</v>
      </c>
      <c r="K21" s="14" t="str">
        <f t="shared" si="13"/>
        <v>Moderada probabilidad de que el servicio defectuoso llegue al usuario</v>
      </c>
      <c r="L21" s="17">
        <f t="shared" si="14"/>
        <v>125</v>
      </c>
      <c r="M21" s="7" t="str">
        <f t="shared" si="15"/>
        <v>Riesgo Bajo</v>
      </c>
      <c r="N21" s="15" t="str">
        <f t="shared" si="16"/>
        <v>Aceptable BAJO No tratamiento mantener controles  deje así</v>
      </c>
      <c r="T21" s="4"/>
    </row>
    <row r="22" spans="1:20" ht="75" x14ac:dyDescent="0.2">
      <c r="A22" s="1">
        <v>10</v>
      </c>
      <c r="B22" s="47" t="s">
        <v>89</v>
      </c>
      <c r="C22" s="47" t="s">
        <v>64</v>
      </c>
      <c r="D22" s="47" t="s">
        <v>90</v>
      </c>
      <c r="E22" s="16">
        <v>7</v>
      </c>
      <c r="F22" s="14" t="str">
        <f t="shared" ref="F22:F23" si="25">IF(E22=0,"",IF(E22=1,"Remota probabilidad de ocurrencia. Sería irrazonable esperar que se produjera el fallo",IF(E22&lt;4,"Baja probabilidad de ocurrencia. Ocasionalmente podría producirse un número relativo bajo de fallos",IF(E22&lt;7,"Moderada probabilidad de ocurrencia. Asociado a situaciones similares que hayan tenido fallos esporádicos, pero en grandes proporciones",IF(E22&lt;9,"Alta probabilidad de ocurrencia. Los fallos se presentan con frecuencia",IF(E22&lt;11,"Muy alta probabilidad de ocurrencia. Se producirá el fallo con total seguridad","Corregir Valor"))))))</f>
        <v>Alta probabilidad de ocurrencia. Los fallos se presentan con frecuencia</v>
      </c>
      <c r="G22" s="16">
        <v>7</v>
      </c>
      <c r="H22" s="14" t="str">
        <f t="shared" ref="H22:H23" si="26">IF(G22=0,"",IF(G22=1,"Irrazonable esperar que el fallo produjese un efecto perceptible en el rendimiento del servicio. Probablemente, el usuario no podrá detectar el fallo",IF(G22&lt;4,"Baja gravedad debido a la escasa importancia de las consecuencias del fallo, que causarían en el usurario un ligero descontento",IF(G22&lt;7,"Moderada gravedad del fallo que causaría al usuario cierto descontento. Puede ocasionar retrabajos",IF(G22&lt;9,"Alta clasificación de gravedad debido a la naturaleza del fallo que causa en el cliente un alto grado de insatisfacción sin llegar a incumplir la normativa sobre seguridad o quebrando de leyes. Requiere de retrabajos mayores",IF(G22&lt;11,"Muy alta clasificación de gravedad que origina total insatisfacción del usuario, o puede llegar a suponer un riesgo para la seguridad o incumplimiento de la normativa.","Corregir Valor"))))))</f>
        <v>Alta clasificación de gravedad debido a la naturaleza del fallo que causa en el cliente un alto grado de insatisfacción sin llegar a incumplir la normativa sobre seguridad o quebrando de leyes. Requiere de retrabajos mayores</v>
      </c>
      <c r="I22" s="47" t="s">
        <v>65</v>
      </c>
      <c r="J22" s="16">
        <v>7</v>
      </c>
      <c r="K22" s="14" t="str">
        <f t="shared" ref="K22:K23" si="27">IF(J22=0,"",IF(J22=1,"Remota probabilidad de que el defecto llegue al usuario, Casi completa fiabilidad de los controles",IF(J22&lt;4,"Baja probabilidad de que el defecto llegue al usuario ya que, de producirse, seria detectado por los controles o en fases posteriores del proceso.",IF(J22&lt;7,"Moderada probabilidad de que el servicio defectuoso llegue al usuario",IF(J22&lt;9,"Alta probabilidad de que el servicio defectuoso llegue al usuario debido a la baja fiabilidad de los controles existentes.",IF(J22&lt;11,"Muy alta probabilidad de que el servicio defectuoso llegue al usuario.  Este esta latente y no se manifestara en la fase de prestación del servicio.","Corregir Valor"))))))</f>
        <v>Alta probabilidad de que el servicio defectuoso llegue al usuario debido a la baja fiabilidad de los controles existentes.</v>
      </c>
      <c r="L22" s="17">
        <f t="shared" ref="L22" si="28">(E22*G22*J22)</f>
        <v>343</v>
      </c>
      <c r="M22" s="7" t="str">
        <f t="shared" ref="M22" si="29">IF(L22&lt;1,"NPR",IF(L22&lt;301,"Riesgo Bajo",IF(L22&lt;601,"Riesgo Medio",IF(L22&lt;1001,"Riesgo Alto","Falso"))))</f>
        <v>Riesgo Medio</v>
      </c>
      <c r="N22" s="15" t="str">
        <f t="shared" ref="N22" si="30">IF(M22="Riesgo Bajo","Aceptable BAJO No tratamiento mantener controles  deje así",IF(M22="Riesgo Medio","No Aceptable MODERADO Tratamiento a mediano o largo plazo 1 a 5 años",IF(M22="Riesgo Alto","No Aceptable PRIORITARIO Tratamiento inmediato o a corto plazo hasta 1 año","")))</f>
        <v>No Aceptable MODERADO Tratamiento a mediano o largo plazo 1 a 5 años</v>
      </c>
      <c r="T22" s="4"/>
    </row>
    <row r="23" spans="1:20" ht="156.75" x14ac:dyDescent="0.2">
      <c r="A23" s="1">
        <v>11</v>
      </c>
      <c r="B23" s="165" t="s">
        <v>91</v>
      </c>
      <c r="C23" s="165" t="s">
        <v>66</v>
      </c>
      <c r="D23" s="165" t="s">
        <v>92</v>
      </c>
      <c r="E23" s="58">
        <v>7</v>
      </c>
      <c r="F23" s="14" t="str">
        <f t="shared" si="25"/>
        <v>Alta probabilidad de ocurrencia. Los fallos se presentan con frecuencia</v>
      </c>
      <c r="G23" s="58">
        <v>7</v>
      </c>
      <c r="H23" s="14" t="str">
        <f t="shared" si="26"/>
        <v>Alta clasificación de gravedad debido a la naturaleza del fallo que causa en el cliente un alto grado de insatisfacción sin llegar a incumplir la normativa sobre seguridad o quebrando de leyes. Requiere de retrabajos mayores</v>
      </c>
      <c r="I23" s="165" t="s">
        <v>95</v>
      </c>
      <c r="J23" s="58">
        <v>7</v>
      </c>
      <c r="K23" s="14" t="str">
        <f t="shared" si="27"/>
        <v>Alta probabilidad de que el servicio defectuoso llegue al usuario debido a la baja fiabilidad de los controles existentes.</v>
      </c>
      <c r="L23" s="59">
        <f t="shared" ref="L23" si="31">(E23*G23*J23)</f>
        <v>343</v>
      </c>
      <c r="M23" s="52" t="str">
        <f t="shared" ref="M23" si="32">IF(L23&lt;1,"NPR",IF(L23&lt;301,"Riesgo Bajo",IF(L23&lt;601,"Riesgo Medio",IF(L23&lt;1001,"Riesgo Alto","Falso"))))</f>
        <v>Riesgo Medio</v>
      </c>
      <c r="N23" s="15" t="str">
        <f t="shared" ref="N23" si="33">IF(M23="Riesgo Bajo","Aceptable BAJO No tratamiento mantener controles  deje así",IF(M23="Riesgo Medio","No Aceptable MODERADO Tratamiento a mediano o largo plazo 1 a 5 años",IF(M23="Riesgo Alto","No Aceptable PRIORITARIO Tratamiento inmediato o a corto plazo hasta 1 año","")))</f>
        <v>No Aceptable MODERADO Tratamiento a mediano o largo plazo 1 a 5 años</v>
      </c>
      <c r="T23" s="4"/>
    </row>
    <row r="24" spans="1:20" ht="156.75" x14ac:dyDescent="0.2">
      <c r="A24" s="1">
        <v>12</v>
      </c>
      <c r="B24" s="47" t="s">
        <v>93</v>
      </c>
      <c r="C24" s="47" t="s">
        <v>67</v>
      </c>
      <c r="D24" s="47" t="s">
        <v>94</v>
      </c>
      <c r="E24" s="16">
        <v>7</v>
      </c>
      <c r="F24" s="14" t="str">
        <f t="shared" ref="F24:F28" si="34">IF(E24=0,"",IF(E24=1,"Remota probabilidad de ocurrencia. Sería irrazonable esperar que se produjera el fallo",IF(E24&lt;4,"Baja probabilidad de ocurrencia. Ocasionalmente podría producirse un número relativo bajo de fallos",IF(E24&lt;7,"Moderada probabilidad de ocurrencia. Asociado a situaciones similares que hayan tenido fallos esporádicos, pero en grandes proporciones",IF(E24&lt;9,"Alta probabilidad de ocurrencia. Los fallos se presentan con frecuencia",IF(E24&lt;11,"Muy alta probabilidad de ocurrencia. Se producirá el fallo con total seguridad","Corregir Valor"))))))</f>
        <v>Alta probabilidad de ocurrencia. Los fallos se presentan con frecuencia</v>
      </c>
      <c r="G24" s="16">
        <v>7</v>
      </c>
      <c r="H24" s="14" t="str">
        <f t="shared" ref="H24:H28" si="35">IF(G24=0,"",IF(G24=1,"Irrazonable esperar que el fallo produjese un efecto perceptible en el rendimiento del servicio. Probablemente, el usuario no podrá detectar el fallo",IF(G24&lt;4,"Baja gravedad debido a la escasa importancia de las consecuencias del fallo, que causarían en el usurario un ligero descontento",IF(G24&lt;7,"Moderada gravedad del fallo que causaría al usuario cierto descontento. Puede ocasionar retrabajos",IF(G24&lt;9,"Alta clasificación de gravedad debido a la naturaleza del fallo que causa en el cliente un alto grado de insatisfacción sin llegar a incumplir la normativa sobre seguridad o quebrando de leyes. Requiere de retrabajos mayores",IF(G24&lt;11,"Muy alta clasificación de gravedad que origina total insatisfacción del usuario, o puede llegar a suponer un riesgo para la seguridad o incumplimiento de la normativa.","Corregir Valor"))))))</f>
        <v>Alta clasificación de gravedad debido a la naturaleza del fallo que causa en el cliente un alto grado de insatisfacción sin llegar a incumplir la normativa sobre seguridad o quebrando de leyes. Requiere de retrabajos mayores</v>
      </c>
      <c r="I24" s="47" t="s">
        <v>96</v>
      </c>
      <c r="J24" s="16">
        <v>7</v>
      </c>
      <c r="K24" s="14" t="str">
        <f t="shared" ref="K24:K28" si="36">IF(J24=0,"",IF(J24=1,"Remota probabilidad de que el defecto llegue al usuario, Casi completa fiabilidad de los controles",IF(J24&lt;4,"Baja probabilidad de que el defecto llegue al usuario ya que, de producirse, seria detectado por los controles o en fases posteriores del proceso.",IF(J24&lt;7,"Moderada probabilidad de que el servicio defectuoso llegue al usuario",IF(J24&lt;9,"Alta probabilidad de que el servicio defectuoso llegue al usuario debido a la baja fiabilidad de los controles existentes.",IF(J24&lt;11,"Muy alta probabilidad de que el servicio defectuoso llegue al usuario.  Este esta latente y no se manifestara en la fase de prestación del servicio.","Corregir Valor"))))))</f>
        <v>Alta probabilidad de que el servicio defectuoso llegue al usuario debido a la baja fiabilidad de los controles existentes.</v>
      </c>
      <c r="L24" s="17">
        <f t="shared" ref="L24:L28" si="37">(E24*G24*J24)</f>
        <v>343</v>
      </c>
      <c r="M24" s="7" t="str">
        <f t="shared" ref="M24:M28" si="38">IF(L24&lt;1,"NPR",IF(L24&lt;301,"Riesgo Bajo",IF(L24&lt;601,"Riesgo Medio",IF(L24&lt;1001,"Riesgo Alto","Falso"))))</f>
        <v>Riesgo Medio</v>
      </c>
      <c r="N24" s="15" t="str">
        <f t="shared" ref="N24:N28" si="39">IF(M24="Riesgo Bajo","Aceptable BAJO No tratamiento mantener controles  deje así",IF(M24="Riesgo Medio","No Aceptable MODERADO Tratamiento a mediano o largo plazo 1 a 5 años",IF(M24="Riesgo Alto","No Aceptable PRIORITARIO Tratamiento inmediato o a corto plazo hasta 1 año","")))</f>
        <v>No Aceptable MODERADO Tratamiento a mediano o largo plazo 1 a 5 años</v>
      </c>
      <c r="T24" s="4"/>
    </row>
    <row r="25" spans="1:20" ht="150" x14ac:dyDescent="0.2">
      <c r="A25" s="1">
        <v>13</v>
      </c>
      <c r="B25" s="57" t="s">
        <v>128</v>
      </c>
      <c r="C25" s="57" t="s">
        <v>129</v>
      </c>
      <c r="D25" s="57" t="s">
        <v>130</v>
      </c>
      <c r="E25" s="16">
        <v>4</v>
      </c>
      <c r="F25" s="14" t="str">
        <f t="shared" si="34"/>
        <v>Moderada probabilidad de ocurrencia. Asociado a situaciones similares que hayan tenido fallos esporádicos, pero en grandes proporciones</v>
      </c>
      <c r="G25" s="16">
        <v>5</v>
      </c>
      <c r="H25" s="14" t="str">
        <f t="shared" si="35"/>
        <v>Moderada gravedad del fallo que causaría al usuario cierto descontento. Puede ocasionar retrabajos</v>
      </c>
      <c r="I25" s="47" t="s">
        <v>55</v>
      </c>
      <c r="J25" s="16">
        <v>4</v>
      </c>
      <c r="K25" s="14" t="str">
        <f t="shared" si="36"/>
        <v>Moderada probabilidad de que el servicio defectuoso llegue al usuario</v>
      </c>
      <c r="L25" s="17">
        <f t="shared" si="37"/>
        <v>80</v>
      </c>
      <c r="M25" s="7" t="str">
        <f t="shared" si="38"/>
        <v>Riesgo Bajo</v>
      </c>
      <c r="N25" s="15" t="str">
        <f t="shared" si="39"/>
        <v>Aceptable BAJO No tratamiento mantener controles  deje así</v>
      </c>
      <c r="T25" s="4"/>
    </row>
    <row r="26" spans="1:20" ht="114" x14ac:dyDescent="0.2">
      <c r="A26" s="1">
        <v>14</v>
      </c>
      <c r="B26" s="47" t="s">
        <v>97</v>
      </c>
      <c r="C26" s="47" t="s">
        <v>68</v>
      </c>
      <c r="D26" s="47" t="s">
        <v>98</v>
      </c>
      <c r="E26" s="16">
        <v>4</v>
      </c>
      <c r="F26" s="14" t="str">
        <f t="shared" si="34"/>
        <v>Moderada probabilidad de ocurrencia. Asociado a situaciones similares que hayan tenido fallos esporádicos, pero en grandes proporciones</v>
      </c>
      <c r="G26" s="16">
        <v>5</v>
      </c>
      <c r="H26" s="14" t="str">
        <f t="shared" si="35"/>
        <v>Moderada gravedad del fallo que causaría al usuario cierto descontento. Puede ocasionar retrabajos</v>
      </c>
      <c r="I26" s="47" t="s">
        <v>55</v>
      </c>
      <c r="J26" s="16">
        <v>4</v>
      </c>
      <c r="K26" s="14" t="str">
        <f t="shared" si="36"/>
        <v>Moderada probabilidad de que el servicio defectuoso llegue al usuario</v>
      </c>
      <c r="L26" s="17">
        <f t="shared" si="37"/>
        <v>80</v>
      </c>
      <c r="M26" s="7" t="str">
        <f t="shared" si="38"/>
        <v>Riesgo Bajo</v>
      </c>
      <c r="N26" s="15" t="str">
        <f t="shared" si="39"/>
        <v>Aceptable BAJO No tratamiento mantener controles  deje así</v>
      </c>
      <c r="T26" s="4"/>
    </row>
    <row r="27" spans="1:20" ht="324" customHeight="1" x14ac:dyDescent="0.2">
      <c r="A27" s="1">
        <v>15</v>
      </c>
      <c r="B27" s="47" t="s">
        <v>155</v>
      </c>
      <c r="C27" s="47" t="s">
        <v>156</v>
      </c>
      <c r="D27" s="47" t="s">
        <v>158</v>
      </c>
      <c r="E27" s="16">
        <v>7</v>
      </c>
      <c r="F27" s="14" t="str">
        <f t="shared" si="34"/>
        <v>Alta probabilidad de ocurrencia. Los fallos se presentan con frecuencia</v>
      </c>
      <c r="G27" s="16">
        <v>7</v>
      </c>
      <c r="H27" s="14" t="str">
        <f t="shared" si="35"/>
        <v>Alta clasificación de gravedad debido a la naturaleza del fallo que causa en el cliente un alto grado de insatisfacción sin llegar a incumplir la normativa sobre seguridad o quebrando de leyes. Requiere de retrabajos mayores</v>
      </c>
      <c r="I27" s="47" t="s">
        <v>157</v>
      </c>
      <c r="J27" s="16">
        <v>8</v>
      </c>
      <c r="K27" s="14" t="str">
        <f t="shared" si="36"/>
        <v>Alta probabilidad de que el servicio defectuoso llegue al usuario debido a la baja fiabilidad de los controles existentes.</v>
      </c>
      <c r="L27" s="17">
        <f>(E27*G27*J27)</f>
        <v>392</v>
      </c>
      <c r="M27" s="7" t="str">
        <f t="shared" ref="M27" si="40">IF(L27&lt;1,"NPR",IF(L27&lt;301,"Riesgo Bajo",IF(L27&lt;601,"Riesgo Medio",IF(L27&lt;1001,"Riesgo Alto","Falso"))))</f>
        <v>Riesgo Medio</v>
      </c>
      <c r="N27" s="15" t="str">
        <f t="shared" ref="N27" si="41">IF(M27="Riesgo Bajo","Aceptable BAJO No tratamiento mantener controles  deje así",IF(M27="Riesgo Medio","No Aceptable MODERADO Tratamiento a mediano o largo plazo 1 a 5 años",IF(M27="Riesgo Alto","No Aceptable PRIORITARIO Tratamiento inmediato o a corto plazo hasta 1 año","")))</f>
        <v>No Aceptable MODERADO Tratamiento a mediano o largo plazo 1 a 5 años</v>
      </c>
      <c r="T27" s="4"/>
    </row>
    <row r="28" spans="1:20" ht="166.5" customHeight="1" x14ac:dyDescent="0.2">
      <c r="A28" s="1">
        <v>16</v>
      </c>
      <c r="B28" s="47" t="s">
        <v>100</v>
      </c>
      <c r="C28" s="47" t="s">
        <v>69</v>
      </c>
      <c r="D28" s="47" t="s">
        <v>101</v>
      </c>
      <c r="E28" s="16">
        <v>6</v>
      </c>
      <c r="F28" s="14" t="str">
        <f t="shared" si="34"/>
        <v>Moderada probabilidad de ocurrencia. Asociado a situaciones similares que hayan tenido fallos esporádicos, pero en grandes proporciones</v>
      </c>
      <c r="G28" s="16">
        <v>8</v>
      </c>
      <c r="H28" s="14" t="str">
        <f t="shared" si="35"/>
        <v>Alta clasificación de gravedad debido a la naturaleza del fallo que causa en el cliente un alto grado de insatisfacción sin llegar a incumplir la normativa sobre seguridad o quebrando de leyes. Requiere de retrabajos mayores</v>
      </c>
      <c r="I28" s="47" t="s">
        <v>102</v>
      </c>
      <c r="J28" s="16">
        <v>7</v>
      </c>
      <c r="K28" s="14" t="str">
        <f t="shared" si="36"/>
        <v>Alta probabilidad de que el servicio defectuoso llegue al usuario debido a la baja fiabilidad de los controles existentes.</v>
      </c>
      <c r="L28" s="17">
        <f t="shared" si="37"/>
        <v>336</v>
      </c>
      <c r="M28" s="7" t="str">
        <f t="shared" si="38"/>
        <v>Riesgo Medio</v>
      </c>
      <c r="N28" s="15" t="str">
        <f t="shared" si="39"/>
        <v>No Aceptable MODERADO Tratamiento a mediano o largo plazo 1 a 5 años</v>
      </c>
      <c r="T28" s="4"/>
    </row>
    <row r="29" spans="1:20" s="10" customFormat="1" x14ac:dyDescent="0.2">
      <c r="M29" s="13"/>
    </row>
    <row r="30" spans="1:20" s="10" customFormat="1" ht="15" x14ac:dyDescent="0.25">
      <c r="B30" s="40"/>
      <c r="C30" s="43" t="s">
        <v>31</v>
      </c>
      <c r="D30" s="106" t="s">
        <v>37</v>
      </c>
      <c r="E30" s="106"/>
      <c r="F30" s="106" t="s">
        <v>32</v>
      </c>
      <c r="G30" s="106"/>
      <c r="L30" s="13"/>
    </row>
    <row r="31" spans="1:20" s="10" customFormat="1" ht="43.5" customHeight="1" x14ac:dyDescent="0.2">
      <c r="B31" s="41" t="s">
        <v>33</v>
      </c>
      <c r="C31" s="72" t="s">
        <v>203</v>
      </c>
      <c r="D31" s="82" t="s">
        <v>136</v>
      </c>
      <c r="E31" s="83"/>
      <c r="F31" s="84" t="s">
        <v>201</v>
      </c>
      <c r="G31" s="85"/>
      <c r="I31" s="44"/>
      <c r="J31" s="45"/>
      <c r="K31" s="44"/>
      <c r="L31" s="45"/>
      <c r="M31" s="44"/>
      <c r="N31" s="45"/>
    </row>
    <row r="32" spans="1:20" s="10" customFormat="1" ht="45.75" customHeight="1" x14ac:dyDescent="0.2">
      <c r="B32" s="41" t="s">
        <v>34</v>
      </c>
      <c r="C32" s="56" t="s">
        <v>200</v>
      </c>
      <c r="D32" s="117" t="s">
        <v>137</v>
      </c>
      <c r="E32" s="85"/>
      <c r="F32" s="114" t="s">
        <v>202</v>
      </c>
      <c r="G32" s="85"/>
      <c r="I32" s="44"/>
      <c r="J32" s="45"/>
      <c r="K32" s="44"/>
      <c r="L32" s="45"/>
      <c r="M32" s="44"/>
      <c r="N32" s="45"/>
    </row>
    <row r="33" spans="2:14" s="10" customFormat="1" ht="67.5" customHeight="1" x14ac:dyDescent="0.2">
      <c r="B33" s="41" t="s">
        <v>35</v>
      </c>
      <c r="C33" s="53"/>
      <c r="D33" s="114"/>
      <c r="E33" s="85"/>
      <c r="F33" s="110"/>
      <c r="G33" s="111"/>
      <c r="I33" s="44"/>
      <c r="J33" s="45"/>
      <c r="K33" s="44"/>
      <c r="L33" s="45"/>
      <c r="M33" s="44"/>
      <c r="N33" s="45"/>
    </row>
    <row r="34" spans="2:14" s="10" customFormat="1" ht="30" customHeight="1" x14ac:dyDescent="0.2">
      <c r="B34" s="41" t="s">
        <v>36</v>
      </c>
      <c r="C34" s="54">
        <v>44591</v>
      </c>
      <c r="D34" s="115">
        <v>44591</v>
      </c>
      <c r="E34" s="116"/>
      <c r="F34" s="112">
        <v>44591</v>
      </c>
      <c r="G34" s="113"/>
      <c r="I34" s="46"/>
      <c r="J34" s="45"/>
      <c r="K34" s="46"/>
      <c r="L34" s="45"/>
      <c r="M34" s="46"/>
      <c r="N34" s="45"/>
    </row>
    <row r="35" spans="2:14" x14ac:dyDescent="0.2">
      <c r="D35" s="5"/>
      <c r="E35" s="5"/>
    </row>
    <row r="36" spans="2:14" x14ac:dyDescent="0.2">
      <c r="D36" s="5"/>
      <c r="E36" s="5">
        <v>0</v>
      </c>
    </row>
    <row r="37" spans="2:14" x14ac:dyDescent="0.2">
      <c r="D37" s="5"/>
      <c r="E37" s="5">
        <v>1</v>
      </c>
    </row>
    <row r="38" spans="2:14" x14ac:dyDescent="0.2">
      <c r="D38" s="5"/>
      <c r="E38" s="5">
        <v>2</v>
      </c>
    </row>
    <row r="39" spans="2:14" x14ac:dyDescent="0.2">
      <c r="D39" s="5"/>
      <c r="E39" s="5">
        <v>3</v>
      </c>
    </row>
    <row r="40" spans="2:14" x14ac:dyDescent="0.2">
      <c r="D40" s="5"/>
      <c r="E40" s="5">
        <v>4</v>
      </c>
    </row>
    <row r="41" spans="2:14" x14ac:dyDescent="0.2">
      <c r="D41" s="5"/>
      <c r="E41" s="5">
        <v>5</v>
      </c>
    </row>
    <row r="42" spans="2:14" x14ac:dyDescent="0.2">
      <c r="D42" s="5"/>
      <c r="E42" s="5">
        <v>6</v>
      </c>
    </row>
    <row r="43" spans="2:14" x14ac:dyDescent="0.2">
      <c r="D43" s="5"/>
      <c r="E43" s="5">
        <v>7</v>
      </c>
    </row>
    <row r="44" spans="2:14" x14ac:dyDescent="0.2">
      <c r="D44" s="5"/>
      <c r="E44" s="5">
        <v>8</v>
      </c>
    </row>
    <row r="45" spans="2:14" x14ac:dyDescent="0.2">
      <c r="D45" s="5"/>
      <c r="E45" s="5">
        <v>9</v>
      </c>
    </row>
    <row r="46" spans="2:14" x14ac:dyDescent="0.2">
      <c r="D46" s="5"/>
      <c r="E46" s="5">
        <v>10</v>
      </c>
    </row>
    <row r="47" spans="2:14" x14ac:dyDescent="0.2">
      <c r="D47" s="5"/>
      <c r="E47" s="5"/>
    </row>
    <row r="48" spans="2:14" x14ac:dyDescent="0.2">
      <c r="D48" s="5"/>
      <c r="E48" s="5"/>
    </row>
  </sheetData>
  <sheetProtection formatCells="0" formatColumns="0" formatRows="0" insertRows="0" deleteColumns="0" deleteRows="0"/>
  <protectedRanges>
    <protectedRange sqref="C6 C8 C22:C24 C13:C16 E13 D14:E24 B17:B24 E25 B26:E28 G13:G28 I13:J28" name="Rango2"/>
    <protectedRange sqref="C22:C24 C13:C16 E13 D14:E24 B17:B24 E25 B26:E28 G13:G28 I13:J28" name="Rango1"/>
    <protectedRange sqref="D13" name="Rango2_1"/>
    <protectedRange sqref="D13" name="Rango1_1"/>
    <protectedRange sqref="B25:D25" name="Rango2_2"/>
    <protectedRange sqref="B25:D25" name="Rango1_2"/>
  </protectedRanges>
  <dataConsolidate/>
  <mergeCells count="31">
    <mergeCell ref="F33:G33"/>
    <mergeCell ref="F34:G34"/>
    <mergeCell ref="F32:G32"/>
    <mergeCell ref="D34:E34"/>
    <mergeCell ref="D32:E32"/>
    <mergeCell ref="D33:E33"/>
    <mergeCell ref="C3:L3"/>
    <mergeCell ref="D30:E30"/>
    <mergeCell ref="F30:G30"/>
    <mergeCell ref="M1:N1"/>
    <mergeCell ref="M2:N2"/>
    <mergeCell ref="M3:N3"/>
    <mergeCell ref="M4:N4"/>
    <mergeCell ref="L10:N10"/>
    <mergeCell ref="J11:K11"/>
    <mergeCell ref="B1:B4"/>
    <mergeCell ref="D31:E31"/>
    <mergeCell ref="F31:G31"/>
    <mergeCell ref="B11:B12"/>
    <mergeCell ref="C11:C12"/>
    <mergeCell ref="D11:D12"/>
    <mergeCell ref="B10:D10"/>
    <mergeCell ref="E11:F11"/>
    <mergeCell ref="E10:H10"/>
    <mergeCell ref="G11:H11"/>
    <mergeCell ref="C6:N6"/>
    <mergeCell ref="C8:N8"/>
    <mergeCell ref="M11:N11"/>
    <mergeCell ref="I11:I12"/>
    <mergeCell ref="C2:L2"/>
    <mergeCell ref="I10:K10"/>
  </mergeCells>
  <conditionalFormatting sqref="M13:M24 M27:M28">
    <cfRule type="containsText" dxfId="26" priority="27" stopIfTrue="1" operator="containsText" text="Riesgo Alto">
      <formula>NOT(ISERROR(SEARCH("Riesgo Alto",M13)))</formula>
    </cfRule>
    <cfRule type="containsText" dxfId="25" priority="28" stopIfTrue="1" operator="containsText" text="Riesgo Medio">
      <formula>NOT(ISERROR(SEARCH("Riesgo Medio",M13)))</formula>
    </cfRule>
    <cfRule type="containsText" dxfId="24" priority="31" stopIfTrue="1" operator="containsText" text="Riesgo Bajo">
      <formula>NOT(ISERROR(SEARCH("Riesgo Bajo",M13)))</formula>
    </cfRule>
  </conditionalFormatting>
  <conditionalFormatting sqref="M13:M24 M27:M28">
    <cfRule type="containsText" dxfId="23" priority="30" stopIfTrue="1" operator="containsText" text="Riesgo Bajo">
      <formula>NOT(ISERROR(SEARCH("Riesgo Bajo",M13)))</formula>
    </cfRule>
  </conditionalFormatting>
  <conditionalFormatting sqref="M35:M65527 L30 F31:F34 M7 M9 M5 M11:M24 M27:M29">
    <cfRule type="containsText" dxfId="22" priority="29" stopIfTrue="1" operator="containsText" text="Riesgo Bajo">
      <formula>NOT(ISERROR(SEARCH("Riesgo Bajo",F5)))</formula>
    </cfRule>
  </conditionalFormatting>
  <conditionalFormatting sqref="I23:I24 E24:N24 E27:N28 E13:H24 J13:N24">
    <cfRule type="containsText" dxfId="21" priority="26" stopIfTrue="1" operator="containsText" text="Corregir Valor">
      <formula>NOT(ISERROR(SEARCH("Corregir Valor",E13)))</formula>
    </cfRule>
  </conditionalFormatting>
  <conditionalFormatting sqref="M25">
    <cfRule type="containsText" dxfId="13" priority="8" stopIfTrue="1" operator="containsText" text="Riesgo Alto">
      <formula>NOT(ISERROR(SEARCH("Riesgo Alto",M25)))</formula>
    </cfRule>
    <cfRule type="containsText" dxfId="12" priority="9" stopIfTrue="1" operator="containsText" text="Riesgo Medio">
      <formula>NOT(ISERROR(SEARCH("Riesgo Medio",M25)))</formula>
    </cfRule>
    <cfRule type="containsText" dxfId="11" priority="12" stopIfTrue="1" operator="containsText" text="Riesgo Bajo">
      <formula>NOT(ISERROR(SEARCH("Riesgo Bajo",M25)))</formula>
    </cfRule>
  </conditionalFormatting>
  <conditionalFormatting sqref="M25">
    <cfRule type="containsText" dxfId="10" priority="11" stopIfTrue="1" operator="containsText" text="Riesgo Bajo">
      <formula>NOT(ISERROR(SEARCH("Riesgo Bajo",M25)))</formula>
    </cfRule>
  </conditionalFormatting>
  <conditionalFormatting sqref="M25">
    <cfRule type="containsText" dxfId="9" priority="10" stopIfTrue="1" operator="containsText" text="Riesgo Bajo">
      <formula>NOT(ISERROR(SEARCH("Riesgo Bajo",M25)))</formula>
    </cfRule>
  </conditionalFormatting>
  <conditionalFormatting sqref="E25:H25 J25:N25">
    <cfRule type="containsText" dxfId="8" priority="7" stopIfTrue="1" operator="containsText" text="Corregir Valor">
      <formula>NOT(ISERROR(SEARCH("Corregir Valor",E25)))</formula>
    </cfRule>
  </conditionalFormatting>
  <conditionalFormatting sqref="M26">
    <cfRule type="containsText" dxfId="7" priority="2" stopIfTrue="1" operator="containsText" text="Riesgo Alto">
      <formula>NOT(ISERROR(SEARCH("Riesgo Alto",M26)))</formula>
    </cfRule>
    <cfRule type="containsText" dxfId="6" priority="3" stopIfTrue="1" operator="containsText" text="Riesgo Medio">
      <formula>NOT(ISERROR(SEARCH("Riesgo Medio",M26)))</formula>
    </cfRule>
    <cfRule type="containsText" dxfId="5" priority="6" stopIfTrue="1" operator="containsText" text="Riesgo Bajo">
      <formula>NOT(ISERROR(SEARCH("Riesgo Bajo",M26)))</formula>
    </cfRule>
  </conditionalFormatting>
  <conditionalFormatting sqref="M26">
    <cfRule type="containsText" dxfId="4" priority="5" stopIfTrue="1" operator="containsText" text="Riesgo Bajo">
      <formula>NOT(ISERROR(SEARCH("Riesgo Bajo",M26)))</formula>
    </cfRule>
  </conditionalFormatting>
  <conditionalFormatting sqref="M26">
    <cfRule type="containsText" dxfId="3" priority="4" stopIfTrue="1" operator="containsText" text="Riesgo Bajo">
      <formula>NOT(ISERROR(SEARCH("Riesgo Bajo",M26)))</formula>
    </cfRule>
  </conditionalFormatting>
  <conditionalFormatting sqref="E26:H26 J26:N26">
    <cfRule type="containsText" dxfId="2" priority="1" stopIfTrue="1" operator="containsText" text="Corregir Valor">
      <formula>NOT(ISERROR(SEARCH("Corregir Valor",E26)))</formula>
    </cfRule>
  </conditionalFormatting>
  <dataValidations count="1">
    <dataValidation type="list" allowBlank="1" showInputMessage="1" showErrorMessage="1" sqref="J13:J28 E13:E28 G13:G28" xr:uid="{00000000-0002-0000-0000-000000000000}">
      <formula1>$E$36:$E$46</formula1>
    </dataValidation>
  </dataValidations>
  <printOptions horizontalCentered="1"/>
  <pageMargins left="1.1811023622047245" right="0.19685039370078741" top="0.78740157480314965" bottom="0.35433070866141736" header="0.31496062992125984" footer="0.31496062992125984"/>
  <pageSetup paperSize="5" scale="65" orientation="landscape" r:id="rId1"/>
  <drawing r:id="rId2"/>
  <legacyDrawing r:id="rId3"/>
  <oleObjects>
    <mc:AlternateContent xmlns:mc="http://schemas.openxmlformats.org/markup-compatibility/2006">
      <mc:Choice Requires="x14">
        <oleObject progId="Visio.Drawing.11" shapeId="1049" r:id="rId4">
          <objectPr defaultSize="0" autoPict="0" r:id="rId5">
            <anchor moveWithCells="1" sizeWithCells="1">
              <from>
                <xdr:col>1</xdr:col>
                <xdr:colOff>9525</xdr:colOff>
                <xdr:row>0</xdr:row>
                <xdr:rowOff>0</xdr:rowOff>
              </from>
              <to>
                <xdr:col>1</xdr:col>
                <xdr:colOff>676275</xdr:colOff>
                <xdr:row>4</xdr:row>
                <xdr:rowOff>0</xdr:rowOff>
              </to>
            </anchor>
          </objectPr>
        </oleObject>
      </mc:Choice>
      <mc:Fallback>
        <oleObject progId="Visio.Drawing.11" shapeId="104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tabSelected="1" view="pageBreakPreview" topLeftCell="A29" zoomScale="53" zoomScaleNormal="100" zoomScaleSheetLayoutView="53" workbookViewId="0">
      <selection activeCell="F34" sqref="F34:G34"/>
    </sheetView>
  </sheetViews>
  <sheetFormatPr baseColWidth="10" defaultRowHeight="15" x14ac:dyDescent="0.25"/>
  <cols>
    <col min="1" max="1" width="22.140625" customWidth="1"/>
    <col min="2" max="2" width="26.28515625" customWidth="1"/>
    <col min="3" max="3" width="22.140625" customWidth="1"/>
    <col min="4" max="4" width="12.28515625" customWidth="1"/>
    <col min="5" max="5" width="20.140625" customWidth="1"/>
    <col min="6" max="6" width="18.140625" customWidth="1"/>
    <col min="7" max="7" width="14.7109375" customWidth="1"/>
    <col min="8" max="8" width="9.28515625" customWidth="1"/>
    <col min="9" max="9" width="13.7109375" customWidth="1"/>
    <col min="10" max="10" width="61.28515625" customWidth="1"/>
    <col min="11" max="11" width="22.28515625" customWidth="1"/>
    <col min="12" max="12" width="16.42578125" customWidth="1"/>
  </cols>
  <sheetData>
    <row r="1" spans="1:12" ht="15.75" x14ac:dyDescent="0.25">
      <c r="A1" s="23"/>
      <c r="B1" s="24"/>
      <c r="C1" s="25"/>
      <c r="D1" s="26"/>
      <c r="E1" s="26"/>
      <c r="F1" s="62"/>
      <c r="G1" s="62"/>
      <c r="H1" s="26"/>
      <c r="I1" s="62"/>
      <c r="J1" s="27"/>
      <c r="K1" s="150" t="s">
        <v>23</v>
      </c>
      <c r="L1" s="150"/>
    </row>
    <row r="2" spans="1:12" ht="15.75" x14ac:dyDescent="0.25">
      <c r="A2" s="29"/>
      <c r="B2" s="151" t="s">
        <v>18</v>
      </c>
      <c r="C2" s="151"/>
      <c r="D2" s="151"/>
      <c r="E2" s="151"/>
      <c r="F2" s="151"/>
      <c r="G2" s="151"/>
      <c r="H2" s="151"/>
      <c r="I2" s="151"/>
      <c r="J2" s="152"/>
      <c r="K2" s="150" t="s">
        <v>20</v>
      </c>
      <c r="L2" s="150"/>
    </row>
    <row r="3" spans="1:12" ht="15.75" x14ac:dyDescent="0.25">
      <c r="A3" s="29"/>
      <c r="B3" s="153" t="s">
        <v>24</v>
      </c>
      <c r="C3" s="153"/>
      <c r="D3" s="153"/>
      <c r="E3" s="153"/>
      <c r="F3" s="153"/>
      <c r="G3" s="153"/>
      <c r="H3" s="153"/>
      <c r="I3" s="153"/>
      <c r="J3" s="154"/>
      <c r="K3" s="150" t="s">
        <v>16</v>
      </c>
      <c r="L3" s="150"/>
    </row>
    <row r="4" spans="1:12" ht="15.75" x14ac:dyDescent="0.25">
      <c r="A4" s="30"/>
      <c r="B4" s="31"/>
      <c r="C4" s="31"/>
      <c r="D4" s="31"/>
      <c r="E4" s="31"/>
      <c r="F4" s="63"/>
      <c r="G4" s="63"/>
      <c r="H4" s="31"/>
      <c r="I4" s="63"/>
      <c r="J4" s="32"/>
      <c r="K4" s="150" t="s">
        <v>17</v>
      </c>
      <c r="L4" s="150"/>
    </row>
    <row r="5" spans="1:12" ht="15.75" x14ac:dyDescent="0.25">
      <c r="A5" s="33"/>
      <c r="B5" s="34"/>
      <c r="C5" s="34"/>
      <c r="D5" s="34"/>
      <c r="E5" s="34"/>
      <c r="F5" s="64"/>
      <c r="G5" s="64"/>
      <c r="H5" s="34"/>
      <c r="I5" s="64"/>
      <c r="J5" s="34"/>
      <c r="K5" s="35"/>
      <c r="L5" s="35"/>
    </row>
    <row r="6" spans="1:12" x14ac:dyDescent="0.25">
      <c r="A6" s="36" t="s">
        <v>25</v>
      </c>
      <c r="B6" s="155" t="s">
        <v>46</v>
      </c>
      <c r="C6" s="156"/>
      <c r="D6" s="156"/>
      <c r="E6" s="156"/>
      <c r="F6" s="157"/>
      <c r="G6" s="65"/>
      <c r="H6" s="37"/>
      <c r="I6" s="65"/>
      <c r="J6" s="37"/>
      <c r="K6" s="37"/>
      <c r="L6" s="37"/>
    </row>
    <row r="7" spans="1:12" x14ac:dyDescent="0.25">
      <c r="A7" s="38"/>
      <c r="B7" s="37"/>
      <c r="C7" s="37"/>
      <c r="D7" s="37"/>
      <c r="E7" s="37"/>
      <c r="F7" s="65"/>
      <c r="G7" s="65"/>
      <c r="H7" s="37"/>
      <c r="I7" s="65"/>
      <c r="J7" s="37"/>
      <c r="K7" s="37"/>
      <c r="L7" s="37"/>
    </row>
    <row r="8" spans="1:12" x14ac:dyDescent="0.25">
      <c r="A8" s="158" t="s">
        <v>26</v>
      </c>
      <c r="B8" s="158"/>
      <c r="C8" s="159" t="s">
        <v>43</v>
      </c>
      <c r="D8" s="159"/>
      <c r="E8" s="159"/>
      <c r="F8" s="159"/>
      <c r="G8" s="160" t="s">
        <v>44</v>
      </c>
      <c r="H8" s="160"/>
      <c r="I8" s="160"/>
      <c r="J8" s="160"/>
      <c r="K8" s="160"/>
      <c r="L8" s="160"/>
    </row>
    <row r="9" spans="1:12" ht="65.25" customHeight="1" x14ac:dyDescent="0.25">
      <c r="A9" s="39" t="s">
        <v>27</v>
      </c>
      <c r="B9" s="39" t="s">
        <v>28</v>
      </c>
      <c r="C9" s="161" t="s">
        <v>29</v>
      </c>
      <c r="D9" s="161"/>
      <c r="E9" s="55" t="s">
        <v>30</v>
      </c>
      <c r="F9" s="70" t="s">
        <v>38</v>
      </c>
      <c r="G9" s="66" t="s">
        <v>42</v>
      </c>
      <c r="H9" s="42" t="s">
        <v>45</v>
      </c>
      <c r="I9" s="66" t="s">
        <v>39</v>
      </c>
      <c r="J9" s="42" t="s">
        <v>41</v>
      </c>
      <c r="K9" s="42" t="s">
        <v>30</v>
      </c>
      <c r="L9" s="42" t="s">
        <v>40</v>
      </c>
    </row>
    <row r="10" spans="1:12" ht="171" x14ac:dyDescent="0.25">
      <c r="A10" s="48" t="s">
        <v>47</v>
      </c>
      <c r="B10" s="47" t="s">
        <v>103</v>
      </c>
      <c r="C10" s="124" t="s">
        <v>171</v>
      </c>
      <c r="D10" s="125"/>
      <c r="E10" s="51" t="s">
        <v>160</v>
      </c>
      <c r="F10" s="67">
        <v>45656</v>
      </c>
      <c r="G10" s="67">
        <v>44925</v>
      </c>
      <c r="H10" s="69">
        <v>0.1</v>
      </c>
      <c r="I10" s="67"/>
      <c r="J10" s="60" t="s">
        <v>172</v>
      </c>
      <c r="K10" s="60" t="s">
        <v>138</v>
      </c>
      <c r="L10" s="49" t="s">
        <v>139</v>
      </c>
    </row>
    <row r="11" spans="1:12" ht="57" customHeight="1" x14ac:dyDescent="0.25">
      <c r="A11" s="47" t="s">
        <v>59</v>
      </c>
      <c r="B11" s="47" t="s">
        <v>72</v>
      </c>
      <c r="C11" s="124" t="s">
        <v>60</v>
      </c>
      <c r="D11" s="125" t="s">
        <v>60</v>
      </c>
      <c r="E11" s="51" t="s">
        <v>104</v>
      </c>
      <c r="F11" s="67">
        <v>45656</v>
      </c>
      <c r="G11" s="67">
        <v>44925</v>
      </c>
      <c r="H11" s="69">
        <v>0.3</v>
      </c>
      <c r="I11" s="67"/>
      <c r="J11" s="60" t="s">
        <v>173</v>
      </c>
      <c r="K11" s="60" t="s">
        <v>151</v>
      </c>
      <c r="L11" s="49" t="s">
        <v>139</v>
      </c>
    </row>
    <row r="12" spans="1:12" ht="71.25" x14ac:dyDescent="0.25">
      <c r="A12" s="47" t="s">
        <v>48</v>
      </c>
      <c r="B12" s="47" t="s">
        <v>74</v>
      </c>
      <c r="C12" s="124" t="s">
        <v>105</v>
      </c>
      <c r="D12" s="125" t="s">
        <v>61</v>
      </c>
      <c r="E12" s="51" t="s">
        <v>106</v>
      </c>
      <c r="F12" s="67">
        <v>45290</v>
      </c>
      <c r="G12" s="67">
        <v>44925</v>
      </c>
      <c r="H12" s="69">
        <v>0.6</v>
      </c>
      <c r="I12" s="67"/>
      <c r="J12" s="60" t="s">
        <v>174</v>
      </c>
      <c r="K12" s="60" t="s">
        <v>141</v>
      </c>
      <c r="L12" s="49" t="s">
        <v>139</v>
      </c>
    </row>
    <row r="13" spans="1:12" ht="154.5" customHeight="1" x14ac:dyDescent="0.25">
      <c r="A13" s="145" t="s">
        <v>62</v>
      </c>
      <c r="B13" s="145" t="s">
        <v>76</v>
      </c>
      <c r="C13" s="124" t="s">
        <v>109</v>
      </c>
      <c r="D13" s="125" t="s">
        <v>77</v>
      </c>
      <c r="E13" s="51" t="s">
        <v>107</v>
      </c>
      <c r="F13" s="67">
        <v>45290</v>
      </c>
      <c r="G13" s="67">
        <v>44925</v>
      </c>
      <c r="H13" s="69">
        <v>0.4</v>
      </c>
      <c r="I13" s="67"/>
      <c r="J13" s="164" t="s">
        <v>175</v>
      </c>
      <c r="K13" s="60" t="s">
        <v>181</v>
      </c>
      <c r="L13" s="49" t="s">
        <v>139</v>
      </c>
    </row>
    <row r="14" spans="1:12" ht="153" customHeight="1" x14ac:dyDescent="0.25">
      <c r="A14" s="149"/>
      <c r="B14" s="149"/>
      <c r="C14" s="124" t="s">
        <v>108</v>
      </c>
      <c r="D14" s="125" t="s">
        <v>77</v>
      </c>
      <c r="E14" s="51" t="s">
        <v>176</v>
      </c>
      <c r="F14" s="67">
        <v>44925</v>
      </c>
      <c r="G14" s="67">
        <v>44925</v>
      </c>
      <c r="H14" s="69">
        <v>1</v>
      </c>
      <c r="I14" s="67">
        <v>44833</v>
      </c>
      <c r="J14" s="60" t="s">
        <v>177</v>
      </c>
      <c r="K14" s="60" t="s">
        <v>178</v>
      </c>
      <c r="L14" s="49" t="s">
        <v>145</v>
      </c>
    </row>
    <row r="15" spans="1:12" ht="120" customHeight="1" x14ac:dyDescent="0.25">
      <c r="A15" s="47" t="s">
        <v>49</v>
      </c>
      <c r="B15" s="47" t="s">
        <v>79</v>
      </c>
      <c r="C15" s="124" t="s">
        <v>82</v>
      </c>
      <c r="D15" s="125" t="s">
        <v>82</v>
      </c>
      <c r="E15" s="50" t="s">
        <v>179</v>
      </c>
      <c r="F15" s="67">
        <v>44925</v>
      </c>
      <c r="G15" s="67">
        <v>44925</v>
      </c>
      <c r="H15" s="69">
        <v>1</v>
      </c>
      <c r="I15" s="67">
        <v>44925</v>
      </c>
      <c r="J15" s="60" t="s">
        <v>180</v>
      </c>
      <c r="K15" s="60" t="s">
        <v>182</v>
      </c>
      <c r="L15" s="49" t="s">
        <v>144</v>
      </c>
    </row>
    <row r="16" spans="1:12" ht="99.75" customHeight="1" x14ac:dyDescent="0.25">
      <c r="A16" s="47" t="s">
        <v>50</v>
      </c>
      <c r="B16" s="47" t="s">
        <v>80</v>
      </c>
      <c r="C16" s="124" t="s">
        <v>110</v>
      </c>
      <c r="D16" s="125" t="s">
        <v>51</v>
      </c>
      <c r="E16" s="50" t="s">
        <v>140</v>
      </c>
      <c r="F16" s="67">
        <v>44925</v>
      </c>
      <c r="G16" s="67">
        <v>44925</v>
      </c>
      <c r="H16" s="69">
        <v>1</v>
      </c>
      <c r="I16" s="67">
        <v>44925</v>
      </c>
      <c r="J16" s="60" t="s">
        <v>183</v>
      </c>
      <c r="K16" s="60" t="s">
        <v>146</v>
      </c>
      <c r="L16" s="49" t="s">
        <v>145</v>
      </c>
    </row>
    <row r="17" spans="1:12" ht="75" x14ac:dyDescent="0.25">
      <c r="A17" s="47" t="s">
        <v>52</v>
      </c>
      <c r="B17" s="47" t="s">
        <v>80</v>
      </c>
      <c r="C17" s="124" t="s">
        <v>112</v>
      </c>
      <c r="D17" s="125" t="s">
        <v>53</v>
      </c>
      <c r="E17" s="50" t="s">
        <v>111</v>
      </c>
      <c r="F17" s="67">
        <v>44925</v>
      </c>
      <c r="G17" s="67">
        <v>44925</v>
      </c>
      <c r="H17" s="69">
        <v>1</v>
      </c>
      <c r="I17" s="67">
        <v>44925</v>
      </c>
      <c r="J17" s="60" t="s">
        <v>183</v>
      </c>
      <c r="K17" s="60" t="s">
        <v>184</v>
      </c>
      <c r="L17" s="49" t="s">
        <v>145</v>
      </c>
    </row>
    <row r="18" spans="1:12" ht="90" x14ac:dyDescent="0.25">
      <c r="A18" s="47" t="s">
        <v>54</v>
      </c>
      <c r="B18" s="47" t="s">
        <v>84</v>
      </c>
      <c r="C18" s="124" t="s">
        <v>161</v>
      </c>
      <c r="D18" s="125" t="s">
        <v>55</v>
      </c>
      <c r="E18" s="50" t="s">
        <v>162</v>
      </c>
      <c r="F18" s="67">
        <v>45656</v>
      </c>
      <c r="G18" s="67">
        <v>44925</v>
      </c>
      <c r="H18" s="69">
        <v>0.8</v>
      </c>
      <c r="I18" s="67"/>
      <c r="J18" s="60" t="s">
        <v>185</v>
      </c>
      <c r="K18" s="50" t="s">
        <v>162</v>
      </c>
      <c r="L18" s="49" t="s">
        <v>144</v>
      </c>
    </row>
    <row r="19" spans="1:12" ht="126" customHeight="1" x14ac:dyDescent="0.25">
      <c r="A19" s="47" t="s">
        <v>56</v>
      </c>
      <c r="B19" s="47" t="s">
        <v>86</v>
      </c>
      <c r="C19" s="124" t="s">
        <v>113</v>
      </c>
      <c r="D19" s="125" t="s">
        <v>63</v>
      </c>
      <c r="E19" s="51" t="s">
        <v>186</v>
      </c>
      <c r="F19" s="67">
        <v>45656</v>
      </c>
      <c r="G19" s="67">
        <v>44925</v>
      </c>
      <c r="H19" s="69">
        <v>0.6</v>
      </c>
      <c r="I19" s="67"/>
      <c r="J19" s="60" t="s">
        <v>188</v>
      </c>
      <c r="K19" s="60" t="s">
        <v>187</v>
      </c>
      <c r="L19" s="49" t="s">
        <v>144</v>
      </c>
    </row>
    <row r="20" spans="1:12" ht="231.75" customHeight="1" x14ac:dyDescent="0.25">
      <c r="A20" s="47" t="s">
        <v>64</v>
      </c>
      <c r="B20" s="47" t="s">
        <v>90</v>
      </c>
      <c r="C20" s="124" t="s">
        <v>163</v>
      </c>
      <c r="D20" s="125" t="s">
        <v>65</v>
      </c>
      <c r="E20" s="51" t="s">
        <v>164</v>
      </c>
      <c r="F20" s="67">
        <v>45656</v>
      </c>
      <c r="G20" s="67">
        <v>44925</v>
      </c>
      <c r="H20" s="69">
        <v>0.3</v>
      </c>
      <c r="I20" s="67"/>
      <c r="J20" s="163" t="s">
        <v>189</v>
      </c>
      <c r="K20" s="60" t="s">
        <v>190</v>
      </c>
      <c r="L20" s="49" t="s">
        <v>144</v>
      </c>
    </row>
    <row r="21" spans="1:12" ht="214.5" customHeight="1" x14ac:dyDescent="0.25">
      <c r="A21" s="145" t="s">
        <v>66</v>
      </c>
      <c r="B21" s="145" t="s">
        <v>92</v>
      </c>
      <c r="C21" s="124" t="s">
        <v>95</v>
      </c>
      <c r="D21" s="125" t="s">
        <v>95</v>
      </c>
      <c r="E21" s="51" t="s">
        <v>115</v>
      </c>
      <c r="F21" s="67">
        <v>45290</v>
      </c>
      <c r="G21" s="67">
        <v>44925</v>
      </c>
      <c r="H21" s="69" t="s">
        <v>192</v>
      </c>
      <c r="I21" s="67"/>
      <c r="J21" s="61" t="s">
        <v>193</v>
      </c>
      <c r="K21" s="60" t="s">
        <v>142</v>
      </c>
      <c r="L21" s="49" t="s">
        <v>144</v>
      </c>
    </row>
    <row r="22" spans="1:12" ht="90" customHeight="1" x14ac:dyDescent="0.25">
      <c r="A22" s="146"/>
      <c r="B22" s="146"/>
      <c r="C22" s="124" t="s">
        <v>114</v>
      </c>
      <c r="D22" s="125"/>
      <c r="E22" s="51" t="s">
        <v>111</v>
      </c>
      <c r="F22" s="67">
        <v>45290</v>
      </c>
      <c r="G22" s="67">
        <v>44925</v>
      </c>
      <c r="H22" s="69" t="s">
        <v>192</v>
      </c>
      <c r="I22" s="67"/>
      <c r="J22" s="61" t="s">
        <v>193</v>
      </c>
      <c r="K22" s="60" t="s">
        <v>143</v>
      </c>
      <c r="L22" s="49" t="s">
        <v>144</v>
      </c>
    </row>
    <row r="23" spans="1:12" ht="163.5" customHeight="1" x14ac:dyDescent="0.25">
      <c r="A23" s="145" t="s">
        <v>67</v>
      </c>
      <c r="B23" s="145" t="s">
        <v>117</v>
      </c>
      <c r="C23" s="124" t="s">
        <v>116</v>
      </c>
      <c r="D23" s="125" t="s">
        <v>96</v>
      </c>
      <c r="E23" s="51" t="s">
        <v>191</v>
      </c>
      <c r="F23" s="67">
        <v>45290</v>
      </c>
      <c r="G23" s="67">
        <v>44925</v>
      </c>
      <c r="H23" s="69"/>
      <c r="I23" s="67"/>
      <c r="J23" s="61" t="s">
        <v>195</v>
      </c>
      <c r="K23" s="60" t="s">
        <v>194</v>
      </c>
      <c r="L23" s="49" t="s">
        <v>144</v>
      </c>
    </row>
    <row r="24" spans="1:12" ht="262.5" customHeight="1" x14ac:dyDescent="0.25">
      <c r="A24" s="146"/>
      <c r="B24" s="146"/>
      <c r="C24" s="124" t="s">
        <v>118</v>
      </c>
      <c r="D24" s="125"/>
      <c r="E24" s="51" t="s">
        <v>119</v>
      </c>
      <c r="F24" s="67">
        <v>45656</v>
      </c>
      <c r="G24" s="67">
        <v>44925</v>
      </c>
      <c r="H24" s="69"/>
      <c r="I24" s="67"/>
      <c r="J24" s="60"/>
      <c r="K24" s="60" t="s">
        <v>147</v>
      </c>
      <c r="L24" s="49" t="s">
        <v>144</v>
      </c>
    </row>
    <row r="25" spans="1:12" ht="161.25" customHeight="1" x14ac:dyDescent="0.25">
      <c r="A25" s="47" t="s">
        <v>129</v>
      </c>
      <c r="B25" s="47" t="s">
        <v>131</v>
      </c>
      <c r="C25" s="137" t="s">
        <v>165</v>
      </c>
      <c r="D25" s="138"/>
      <c r="E25" s="51" t="s">
        <v>199</v>
      </c>
      <c r="F25" s="67">
        <v>45656</v>
      </c>
      <c r="G25" s="67">
        <v>44925</v>
      </c>
      <c r="H25" s="69"/>
      <c r="I25" s="67"/>
      <c r="J25" s="60"/>
      <c r="K25" s="60" t="s">
        <v>148</v>
      </c>
      <c r="L25" s="49" t="s">
        <v>144</v>
      </c>
    </row>
    <row r="26" spans="1:12" ht="84.75" customHeight="1" x14ac:dyDescent="0.25">
      <c r="A26" s="147" t="s">
        <v>134</v>
      </c>
      <c r="B26" s="147" t="s">
        <v>98</v>
      </c>
      <c r="C26" s="124" t="s">
        <v>132</v>
      </c>
      <c r="D26" s="125" t="s">
        <v>99</v>
      </c>
      <c r="E26" s="51" t="s">
        <v>120</v>
      </c>
      <c r="F26" s="67">
        <v>45290</v>
      </c>
      <c r="G26" s="67">
        <v>44925</v>
      </c>
      <c r="H26" s="69"/>
      <c r="I26" s="67"/>
      <c r="J26" s="60"/>
      <c r="K26" s="60" t="s">
        <v>149</v>
      </c>
      <c r="L26" s="49" t="s">
        <v>144</v>
      </c>
    </row>
    <row r="27" spans="1:12" ht="214.5" customHeight="1" x14ac:dyDescent="0.25">
      <c r="A27" s="148"/>
      <c r="B27" s="148"/>
      <c r="C27" s="124" t="s">
        <v>133</v>
      </c>
      <c r="D27" s="125"/>
      <c r="E27" s="51" t="s">
        <v>196</v>
      </c>
      <c r="F27" s="67" t="s">
        <v>135</v>
      </c>
      <c r="G27" s="67">
        <v>44925</v>
      </c>
      <c r="H27" s="69"/>
      <c r="I27" s="67"/>
      <c r="J27" s="60" t="s">
        <v>197</v>
      </c>
      <c r="K27" s="60" t="s">
        <v>150</v>
      </c>
      <c r="L27" s="49" t="s">
        <v>144</v>
      </c>
    </row>
    <row r="28" spans="1:12" ht="286.5" customHeight="1" x14ac:dyDescent="0.25">
      <c r="A28" s="76" t="s">
        <v>156</v>
      </c>
      <c r="B28" s="75" t="s">
        <v>158</v>
      </c>
      <c r="C28" s="139" t="s">
        <v>159</v>
      </c>
      <c r="D28" s="140"/>
      <c r="E28" s="51" t="s">
        <v>198</v>
      </c>
      <c r="F28" s="67" t="s">
        <v>135</v>
      </c>
      <c r="G28" s="67">
        <v>44925</v>
      </c>
      <c r="H28" s="69"/>
      <c r="I28" s="67"/>
      <c r="J28" s="60" t="s">
        <v>183</v>
      </c>
      <c r="K28" s="77"/>
      <c r="L28" s="78"/>
    </row>
    <row r="29" spans="1:12" ht="131.25" customHeight="1" x14ac:dyDescent="0.25">
      <c r="A29" s="141" t="s">
        <v>69</v>
      </c>
      <c r="B29" s="142" t="s">
        <v>121</v>
      </c>
      <c r="C29" s="124" t="s">
        <v>153</v>
      </c>
      <c r="D29" s="125"/>
      <c r="E29" s="50" t="s">
        <v>124</v>
      </c>
      <c r="F29" s="126">
        <v>45656</v>
      </c>
      <c r="G29" s="67">
        <v>44925</v>
      </c>
      <c r="H29" s="69"/>
      <c r="I29" s="67"/>
      <c r="J29" s="60"/>
      <c r="K29" s="129" t="s">
        <v>152</v>
      </c>
      <c r="L29" s="132" t="s">
        <v>144</v>
      </c>
    </row>
    <row r="30" spans="1:12" ht="126.75" customHeight="1" x14ac:dyDescent="0.25">
      <c r="A30" s="141"/>
      <c r="B30" s="143"/>
      <c r="C30" s="124" t="s">
        <v>122</v>
      </c>
      <c r="D30" s="125"/>
      <c r="E30" s="135" t="s">
        <v>125</v>
      </c>
      <c r="F30" s="127"/>
      <c r="G30" s="67">
        <v>44925</v>
      </c>
      <c r="H30" s="69"/>
      <c r="I30" s="67"/>
      <c r="J30" s="60"/>
      <c r="K30" s="130"/>
      <c r="L30" s="133"/>
    </row>
    <row r="31" spans="1:12" ht="86.25" customHeight="1" x14ac:dyDescent="0.25">
      <c r="A31" s="141"/>
      <c r="B31" s="144"/>
      <c r="C31" s="137" t="s">
        <v>123</v>
      </c>
      <c r="D31" s="138"/>
      <c r="E31" s="136"/>
      <c r="F31" s="128"/>
      <c r="G31" s="67">
        <v>44925</v>
      </c>
      <c r="H31" s="69"/>
      <c r="I31" s="67"/>
      <c r="J31" s="60"/>
      <c r="K31" s="131"/>
      <c r="L31" s="134"/>
    </row>
    <row r="32" spans="1:12" ht="16.5" customHeight="1" x14ac:dyDescent="0.25">
      <c r="A32" s="121"/>
      <c r="B32" s="121"/>
      <c r="C32" s="121"/>
      <c r="D32" s="121"/>
      <c r="E32" s="121"/>
      <c r="F32" s="121"/>
      <c r="G32" s="121"/>
      <c r="H32" s="121"/>
      <c r="I32" s="121"/>
      <c r="J32" s="121"/>
      <c r="K32" s="121"/>
      <c r="L32" s="121"/>
    </row>
    <row r="33" spans="1:12" x14ac:dyDescent="0.25">
      <c r="A33" s="40"/>
      <c r="B33" s="106" t="s">
        <v>31</v>
      </c>
      <c r="C33" s="106"/>
      <c r="D33" s="106" t="s">
        <v>37</v>
      </c>
      <c r="E33" s="106"/>
      <c r="F33" s="122" t="s">
        <v>32</v>
      </c>
      <c r="G33" s="122"/>
      <c r="H33" s="28"/>
      <c r="I33" s="68"/>
      <c r="J33" s="28"/>
      <c r="K33" s="28"/>
      <c r="L33" s="28"/>
    </row>
    <row r="34" spans="1:12" ht="25.5" customHeight="1" x14ac:dyDescent="0.25">
      <c r="A34" s="41" t="s">
        <v>33</v>
      </c>
      <c r="B34" s="166" t="s">
        <v>203</v>
      </c>
      <c r="C34" s="167"/>
      <c r="D34" s="123" t="s">
        <v>136</v>
      </c>
      <c r="E34" s="123"/>
      <c r="F34" s="84" t="s">
        <v>201</v>
      </c>
      <c r="G34" s="85"/>
      <c r="H34" s="28"/>
      <c r="I34" s="68"/>
      <c r="J34" s="28"/>
      <c r="K34" s="28"/>
      <c r="L34" s="28"/>
    </row>
    <row r="35" spans="1:12" ht="32.25" customHeight="1" x14ac:dyDescent="0.25">
      <c r="A35" s="41" t="s">
        <v>34</v>
      </c>
      <c r="B35" s="168" t="s">
        <v>200</v>
      </c>
      <c r="C35" s="169"/>
      <c r="D35" s="119" t="s">
        <v>137</v>
      </c>
      <c r="E35" s="119"/>
      <c r="F35" s="114" t="s">
        <v>204</v>
      </c>
      <c r="G35" s="85"/>
      <c r="H35" s="28"/>
      <c r="I35" s="68"/>
      <c r="J35" s="28"/>
      <c r="K35" s="28"/>
      <c r="L35" s="28"/>
    </row>
    <row r="36" spans="1:12" ht="67.5" customHeight="1" x14ac:dyDescent="0.25">
      <c r="A36" s="41" t="s">
        <v>35</v>
      </c>
      <c r="B36" s="120"/>
      <c r="C36" s="120"/>
      <c r="D36" s="120"/>
      <c r="E36" s="120"/>
      <c r="F36" s="118"/>
      <c r="G36" s="118"/>
      <c r="H36" s="28"/>
      <c r="I36" s="68"/>
      <c r="J36" s="28"/>
      <c r="K36" s="28"/>
      <c r="L36" s="28"/>
    </row>
    <row r="37" spans="1:12" x14ac:dyDescent="0.25">
      <c r="A37" s="41" t="s">
        <v>36</v>
      </c>
      <c r="B37" s="118">
        <v>44925</v>
      </c>
      <c r="C37" s="118"/>
      <c r="D37" s="118">
        <v>44925</v>
      </c>
      <c r="E37" s="118"/>
      <c r="F37" s="118">
        <v>44925</v>
      </c>
      <c r="G37" s="118"/>
      <c r="H37" s="28"/>
      <c r="I37" s="68"/>
      <c r="J37" s="28"/>
      <c r="K37" s="28"/>
      <c r="L37" s="28"/>
    </row>
  </sheetData>
  <protectedRanges>
    <protectedRange sqref="A32:B32" name="Rango2_2"/>
    <protectedRange sqref="A32:B32" name="Rango1_2"/>
    <protectedRange sqref="A20:A24 A26:B31 A10:B14 B15:B24" name="Rango2_1"/>
    <protectedRange sqref="A20:A24 A26:B31 A10:B14 B15:B24" name="Rango1_1"/>
    <protectedRange sqref="C26:D31 C10:D24" name="Rango2_3"/>
    <protectedRange sqref="C26:D31 C10:D24" name="Rango1_3"/>
    <protectedRange sqref="C25:D25" name="Rango2_3_1"/>
    <protectedRange sqref="C25:D25" name="Rango1_3_1"/>
    <protectedRange sqref="A25:B25" name="Rango2"/>
    <protectedRange sqref="A25:B25" name="Rango1"/>
  </protectedRanges>
  <mergeCells count="63">
    <mergeCell ref="C10:D10"/>
    <mergeCell ref="K1:L1"/>
    <mergeCell ref="B2:J2"/>
    <mergeCell ref="K2:L2"/>
    <mergeCell ref="B3:J3"/>
    <mergeCell ref="K3:L3"/>
    <mergeCell ref="K4:L4"/>
    <mergeCell ref="B6:F6"/>
    <mergeCell ref="A8:B8"/>
    <mergeCell ref="C8:F8"/>
    <mergeCell ref="G8:L8"/>
    <mergeCell ref="C9:D9"/>
    <mergeCell ref="C11:D11"/>
    <mergeCell ref="C12:D12"/>
    <mergeCell ref="A13:A14"/>
    <mergeCell ref="B13:B14"/>
    <mergeCell ref="C13:D13"/>
    <mergeCell ref="C14:D14"/>
    <mergeCell ref="C15:D15"/>
    <mergeCell ref="C16:D16"/>
    <mergeCell ref="C17:D17"/>
    <mergeCell ref="C18:D18"/>
    <mergeCell ref="C19:D19"/>
    <mergeCell ref="A29:A31"/>
    <mergeCell ref="B29:B31"/>
    <mergeCell ref="C29:D29"/>
    <mergeCell ref="C20:D20"/>
    <mergeCell ref="A21:A22"/>
    <mergeCell ref="B21:B22"/>
    <mergeCell ref="C21:D21"/>
    <mergeCell ref="C22:D22"/>
    <mergeCell ref="A23:A24"/>
    <mergeCell ref="B23:B24"/>
    <mergeCell ref="C23:D23"/>
    <mergeCell ref="C24:D24"/>
    <mergeCell ref="C25:D25"/>
    <mergeCell ref="A26:A27"/>
    <mergeCell ref="B26:B27"/>
    <mergeCell ref="C26:D26"/>
    <mergeCell ref="C27:D27"/>
    <mergeCell ref="F29:F31"/>
    <mergeCell ref="K29:K31"/>
    <mergeCell ref="L29:L31"/>
    <mergeCell ref="C30:D30"/>
    <mergeCell ref="E30:E31"/>
    <mergeCell ref="C31:D31"/>
    <mergeCell ref="C28:D28"/>
    <mergeCell ref="A32:L32"/>
    <mergeCell ref="B33:C33"/>
    <mergeCell ref="D33:E33"/>
    <mergeCell ref="F33:G33"/>
    <mergeCell ref="B34:C34"/>
    <mergeCell ref="D34:E34"/>
    <mergeCell ref="F34:G34"/>
    <mergeCell ref="B37:C37"/>
    <mergeCell ref="D37:E37"/>
    <mergeCell ref="F37:G37"/>
    <mergeCell ref="B35:C35"/>
    <mergeCell ref="D35:E35"/>
    <mergeCell ref="F35:G35"/>
    <mergeCell ref="B36:C36"/>
    <mergeCell ref="D36:E36"/>
    <mergeCell ref="F36:G36"/>
  </mergeCells>
  <conditionalFormatting sqref="F36">
    <cfRule type="containsText" dxfId="14" priority="3" stopIfTrue="1" operator="containsText" text="Riesgo Bajo">
      <formula>NOT(ISERROR(SEARCH("Riesgo Bajo",F36)))</formula>
    </cfRule>
  </conditionalFormatting>
  <conditionalFormatting sqref="F34">
    <cfRule type="containsText" dxfId="1" priority="2" stopIfTrue="1" operator="containsText" text="Riesgo Bajo">
      <formula>NOT(ISERROR(SEARCH("Riesgo Bajo",F34)))</formula>
    </cfRule>
  </conditionalFormatting>
  <conditionalFormatting sqref="F35">
    <cfRule type="containsText" dxfId="0" priority="1" stopIfTrue="1" operator="containsText" text="Riesgo Bajo">
      <formula>NOT(ISERROR(SEARCH("Riesgo Bajo",F35)))</formula>
    </cfRule>
  </conditionalFormatting>
  <pageMargins left="1.1811023622047245" right="0.59055118110236227" top="0.74803149606299213" bottom="0.59055118110236227" header="0.31496062992125984" footer="0.31496062992125984"/>
  <pageSetup paperSize="5" scale="65" orientation="landscape" horizontalDpi="1200" verticalDpi="1200" r:id="rId1"/>
  <rowBreaks count="3" manualBreakCount="3">
    <brk id="14" max="11" man="1"/>
    <brk id="20" max="11" man="1"/>
    <brk id="24" max="16383" man="1"/>
  </rowBreaks>
  <drawing r:id="rId2"/>
  <legacyDrawing r:id="rId3"/>
  <oleObjects>
    <mc:AlternateContent xmlns:mc="http://schemas.openxmlformats.org/markup-compatibility/2006">
      <mc:Choice Requires="x14">
        <oleObject progId="Visio.Drawing.11" shapeId="3073" r:id="rId4">
          <objectPr defaultSize="0" autoPict="0" r:id="rId5">
            <anchor moveWithCells="1" sizeWithCells="1">
              <from>
                <xdr:col>0</xdr:col>
                <xdr:colOff>19050</xdr:colOff>
                <xdr:row>0</xdr:row>
                <xdr:rowOff>19050</xdr:rowOff>
              </from>
              <to>
                <xdr:col>0</xdr:col>
                <xdr:colOff>723900</xdr:colOff>
                <xdr:row>4</xdr:row>
                <xdr:rowOff>0</xdr:rowOff>
              </to>
            </anchor>
          </objectPr>
        </oleObject>
      </mc:Choice>
      <mc:Fallback>
        <oleObject progId="Visio.Drawing.11"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Matriz de riesgos</vt:lpstr>
      <vt:lpstr>PLAN DE ACCIÓN</vt:lpstr>
      <vt:lpstr>'Matriz de riesgos'!Área_de_impresión</vt:lpstr>
      <vt:lpstr>'Matriz de riesgos'!Títulos_a_imprimir</vt:lpstr>
      <vt:lpstr>'PLAN DE ACCIÓN'!Títulos_a_imprimir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2023-07-06T04:36:26Z</dcterms:modified>
</cp:coreProperties>
</file>